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ortsblandinger\2026_Vinter\"/>
    </mc:Choice>
  </mc:AlternateContent>
  <xr:revisionPtr revIDLastSave="0" documentId="13_ncr:1_{BBCD81B8-BBD1-4E10-B017-E9293C81B8BB}" xr6:coauthVersionLast="47" xr6:coauthVersionMax="47" xr10:uidLastSave="{00000000-0000-0000-0000-000000000000}"/>
  <bookViews>
    <workbookView xWindow="900" yWindow="1755" windowWidth="21600" windowHeight="11295" xr2:uid="{AD6A4DEC-C8D2-4EEB-9FEA-9314B7ACF3CC}"/>
  </bookViews>
  <sheets>
    <sheet name="Ar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G14" i="1"/>
  <c r="G40" i="1"/>
  <c r="B19" i="1" l="1"/>
  <c r="B14" i="1"/>
  <c r="C14" i="1"/>
  <c r="D14" i="1"/>
  <c r="E14" i="1"/>
  <c r="F14" i="1"/>
  <c r="H14" i="1"/>
  <c r="K14" i="1"/>
  <c r="L14" i="1"/>
  <c r="M14" i="1"/>
  <c r="N14" i="1"/>
  <c r="O14" i="1"/>
  <c r="B15" i="1"/>
  <c r="B54" i="1" s="1"/>
  <c r="C15" i="1"/>
  <c r="C54" i="1" s="1"/>
  <c r="D15" i="1"/>
  <c r="D54" i="1" s="1"/>
  <c r="E15" i="1"/>
  <c r="E54" i="1" s="1"/>
  <c r="F15" i="1"/>
  <c r="F54" i="1" s="1"/>
  <c r="G15" i="1"/>
  <c r="G54" i="1" s="1"/>
  <c r="H15" i="1"/>
  <c r="H54" i="1" s="1"/>
  <c r="I15" i="1"/>
  <c r="K15" i="1"/>
  <c r="L15" i="1"/>
  <c r="M15" i="1"/>
  <c r="N15" i="1"/>
  <c r="O15" i="1"/>
  <c r="B16" i="1"/>
  <c r="C16" i="1"/>
  <c r="D16" i="1"/>
  <c r="E16" i="1"/>
  <c r="F16" i="1"/>
  <c r="G16" i="1"/>
  <c r="H16" i="1"/>
  <c r="I16" i="1"/>
  <c r="K16" i="1"/>
  <c r="L16" i="1"/>
  <c r="M16" i="1"/>
  <c r="N16" i="1"/>
  <c r="O16" i="1"/>
  <c r="B17" i="1"/>
  <c r="C17" i="1"/>
  <c r="D17" i="1"/>
  <c r="E17" i="1"/>
  <c r="F17" i="1"/>
  <c r="G17" i="1"/>
  <c r="H17" i="1"/>
  <c r="I17" i="1"/>
  <c r="K17" i="1"/>
  <c r="L17" i="1"/>
  <c r="M17" i="1"/>
  <c r="N17" i="1"/>
  <c r="O17" i="1"/>
  <c r="B18" i="1"/>
  <c r="C18" i="1"/>
  <c r="C86" i="1" s="1"/>
  <c r="D18" i="1"/>
  <c r="D86" i="1" s="1"/>
  <c r="E18" i="1"/>
  <c r="E86" i="1" s="1"/>
  <c r="F18" i="1"/>
  <c r="F86" i="1" s="1"/>
  <c r="G18" i="1"/>
  <c r="H18" i="1"/>
  <c r="H86" i="1" s="1"/>
  <c r="K18" i="1"/>
  <c r="L18" i="1"/>
  <c r="M18" i="1"/>
  <c r="N18" i="1"/>
  <c r="O18" i="1"/>
  <c r="C19" i="1"/>
  <c r="D19" i="1"/>
  <c r="E19" i="1"/>
  <c r="F19" i="1"/>
  <c r="G19" i="1"/>
  <c r="H19" i="1"/>
  <c r="K19" i="1"/>
  <c r="L19" i="1"/>
  <c r="M19" i="1"/>
  <c r="N19" i="1"/>
  <c r="O19" i="1"/>
  <c r="B20" i="1"/>
  <c r="C20" i="1"/>
  <c r="D20" i="1"/>
  <c r="E20" i="1"/>
  <c r="F20" i="1"/>
  <c r="G20" i="1"/>
  <c r="H20" i="1"/>
  <c r="I20" i="1"/>
  <c r="K20" i="1"/>
  <c r="L20" i="1"/>
  <c r="M20" i="1"/>
  <c r="N20" i="1"/>
  <c r="O20" i="1"/>
  <c r="B21" i="1"/>
  <c r="C21" i="1"/>
  <c r="D21" i="1"/>
  <c r="E21" i="1"/>
  <c r="F21" i="1"/>
  <c r="G21" i="1"/>
  <c r="H21" i="1"/>
  <c r="K21" i="1"/>
  <c r="L21" i="1"/>
  <c r="M21" i="1"/>
  <c r="N21" i="1"/>
  <c r="O21" i="1"/>
  <c r="B22" i="1"/>
  <c r="C22" i="1"/>
  <c r="D22" i="1"/>
  <c r="E22" i="1"/>
  <c r="F22" i="1"/>
  <c r="G22" i="1"/>
  <c r="H22" i="1"/>
  <c r="K22" i="1"/>
  <c r="L22" i="1"/>
  <c r="M22" i="1"/>
  <c r="N22" i="1"/>
  <c r="O22" i="1"/>
  <c r="B23" i="1"/>
  <c r="C23" i="1"/>
  <c r="D23" i="1"/>
  <c r="E23" i="1"/>
  <c r="F23" i="1"/>
  <c r="G23" i="1"/>
  <c r="H23" i="1"/>
  <c r="K23" i="1"/>
  <c r="L23" i="1"/>
  <c r="M23" i="1"/>
  <c r="N23" i="1"/>
  <c r="O23" i="1"/>
  <c r="B24" i="1"/>
  <c r="C24" i="1"/>
  <c r="D24" i="1"/>
  <c r="E24" i="1"/>
  <c r="F24" i="1"/>
  <c r="G24" i="1"/>
  <c r="H24" i="1"/>
  <c r="I24" i="1"/>
  <c r="K24" i="1"/>
  <c r="L24" i="1"/>
  <c r="M24" i="1"/>
  <c r="N24" i="1"/>
  <c r="O24" i="1"/>
  <c r="B25" i="1"/>
  <c r="C25" i="1"/>
  <c r="D25" i="1"/>
  <c r="E25" i="1"/>
  <c r="F25" i="1"/>
  <c r="G25" i="1"/>
  <c r="H25" i="1"/>
  <c r="K25" i="1"/>
  <c r="L25" i="1"/>
  <c r="M25" i="1"/>
  <c r="N25" i="1"/>
  <c r="O25" i="1"/>
  <c r="B26" i="1"/>
  <c r="C26" i="1"/>
  <c r="D26" i="1"/>
  <c r="E26" i="1"/>
  <c r="F26" i="1"/>
  <c r="G26" i="1"/>
  <c r="H26" i="1"/>
  <c r="K26" i="1"/>
  <c r="L26" i="1"/>
  <c r="M26" i="1"/>
  <c r="N26" i="1"/>
  <c r="O26" i="1"/>
  <c r="B27" i="1"/>
  <c r="B55" i="1" s="1"/>
  <c r="C27" i="1"/>
  <c r="D27" i="1"/>
  <c r="E27" i="1"/>
  <c r="F27" i="1"/>
  <c r="G27" i="1"/>
  <c r="G55" i="1" s="1"/>
  <c r="H27" i="1"/>
  <c r="I27" i="1"/>
  <c r="K27" i="1"/>
  <c r="L27" i="1"/>
  <c r="M27" i="1"/>
  <c r="N27" i="1"/>
  <c r="O27" i="1"/>
  <c r="B28" i="1"/>
  <c r="C28" i="1"/>
  <c r="D28" i="1"/>
  <c r="E28" i="1"/>
  <c r="F28" i="1"/>
  <c r="G28" i="1"/>
  <c r="H28" i="1"/>
  <c r="K28" i="1"/>
  <c r="L28" i="1"/>
  <c r="M28" i="1"/>
  <c r="N28" i="1"/>
  <c r="O28" i="1"/>
  <c r="B29" i="1"/>
  <c r="C29" i="1"/>
  <c r="D29" i="1"/>
  <c r="E29" i="1"/>
  <c r="F29" i="1"/>
  <c r="G29" i="1"/>
  <c r="H29" i="1"/>
  <c r="I29" i="1"/>
  <c r="K29" i="1"/>
  <c r="L29" i="1"/>
  <c r="M29" i="1"/>
  <c r="N29" i="1"/>
  <c r="O29" i="1"/>
  <c r="B30" i="1"/>
  <c r="C30" i="1"/>
  <c r="D30" i="1"/>
  <c r="E30" i="1"/>
  <c r="F30" i="1"/>
  <c r="G30" i="1"/>
  <c r="H30" i="1"/>
  <c r="I30" i="1"/>
  <c r="K30" i="1"/>
  <c r="L30" i="1"/>
  <c r="M30" i="1"/>
  <c r="N30" i="1"/>
  <c r="O30" i="1"/>
  <c r="B31" i="1"/>
  <c r="C31" i="1"/>
  <c r="D31" i="1"/>
  <c r="E31" i="1"/>
  <c r="F31" i="1"/>
  <c r="G31" i="1"/>
  <c r="H31" i="1"/>
  <c r="K31" i="1"/>
  <c r="J31" i="1" s="1"/>
  <c r="L31" i="1"/>
  <c r="M31" i="1"/>
  <c r="N31" i="1"/>
  <c r="O31" i="1"/>
  <c r="B32" i="1"/>
  <c r="B56" i="1" s="1"/>
  <c r="C32" i="1"/>
  <c r="C56" i="1" s="1"/>
  <c r="C70" i="1" s="1"/>
  <c r="D32" i="1"/>
  <c r="D56" i="1" s="1"/>
  <c r="D70" i="1" s="1"/>
  <c r="E32" i="1"/>
  <c r="E56" i="1" s="1"/>
  <c r="E70" i="1" s="1"/>
  <c r="F32" i="1"/>
  <c r="F56" i="1" s="1"/>
  <c r="F70" i="1" s="1"/>
  <c r="G32" i="1"/>
  <c r="G56" i="1" s="1"/>
  <c r="G70" i="1" s="1"/>
  <c r="H32" i="1"/>
  <c r="H56" i="1" s="1"/>
  <c r="H70" i="1" s="1"/>
  <c r="I32" i="1"/>
  <c r="K32" i="1"/>
  <c r="L32" i="1"/>
  <c r="M32" i="1"/>
  <c r="N32" i="1"/>
  <c r="O32" i="1"/>
  <c r="B33" i="1"/>
  <c r="B57" i="1" s="1"/>
  <c r="C33" i="1"/>
  <c r="C57" i="1" s="1"/>
  <c r="C78" i="1" s="1"/>
  <c r="D33" i="1"/>
  <c r="D57" i="1" s="1"/>
  <c r="D78" i="1" s="1"/>
  <c r="E33" i="1"/>
  <c r="E57" i="1" s="1"/>
  <c r="E78" i="1" s="1"/>
  <c r="F33" i="1"/>
  <c r="F57" i="1" s="1"/>
  <c r="F78" i="1" s="1"/>
  <c r="G33" i="1"/>
  <c r="G57" i="1" s="1"/>
  <c r="G78" i="1" s="1"/>
  <c r="H33" i="1"/>
  <c r="H57" i="1" s="1"/>
  <c r="H78" i="1" s="1"/>
  <c r="I33" i="1"/>
  <c r="K33" i="1"/>
  <c r="L33" i="1"/>
  <c r="M33" i="1"/>
  <c r="N33" i="1"/>
  <c r="O33" i="1"/>
  <c r="B34" i="1"/>
  <c r="B58" i="1" s="1"/>
  <c r="C34" i="1"/>
  <c r="C58" i="1" s="1"/>
  <c r="D34" i="1"/>
  <c r="D58" i="1" s="1"/>
  <c r="E34" i="1"/>
  <c r="E58" i="1" s="1"/>
  <c r="F34" i="1"/>
  <c r="F58" i="1" s="1"/>
  <c r="G34" i="1"/>
  <c r="G58" i="1" s="1"/>
  <c r="H34" i="1"/>
  <c r="H58" i="1" s="1"/>
  <c r="I34" i="1"/>
  <c r="K34" i="1"/>
  <c r="L34" i="1"/>
  <c r="M34" i="1"/>
  <c r="N34" i="1"/>
  <c r="O34" i="1"/>
  <c r="B35" i="1"/>
  <c r="C35" i="1"/>
  <c r="D35" i="1"/>
  <c r="E35" i="1"/>
  <c r="F35" i="1"/>
  <c r="G35" i="1"/>
  <c r="H35" i="1"/>
  <c r="I35" i="1"/>
  <c r="K35" i="1"/>
  <c r="L35" i="1"/>
  <c r="M35" i="1"/>
  <c r="N35" i="1"/>
  <c r="O35" i="1"/>
  <c r="B36" i="1"/>
  <c r="C36" i="1"/>
  <c r="C94" i="1" s="1"/>
  <c r="D36" i="1"/>
  <c r="D94" i="1" s="1"/>
  <c r="E36" i="1"/>
  <c r="E94" i="1" s="1"/>
  <c r="F36" i="1"/>
  <c r="F94" i="1" s="1"/>
  <c r="G36" i="1"/>
  <c r="H36" i="1"/>
  <c r="H94" i="1" s="1"/>
  <c r="I36" i="1"/>
  <c r="K36" i="1"/>
  <c r="L36" i="1"/>
  <c r="M36" i="1"/>
  <c r="N36" i="1"/>
  <c r="O36" i="1"/>
  <c r="B37" i="1"/>
  <c r="C37" i="1"/>
  <c r="D37" i="1"/>
  <c r="E37" i="1"/>
  <c r="F37" i="1"/>
  <c r="G37" i="1"/>
  <c r="H37" i="1"/>
  <c r="K37" i="1"/>
  <c r="L37" i="1"/>
  <c r="M37" i="1"/>
  <c r="N37" i="1"/>
  <c r="O37" i="1"/>
  <c r="B38" i="1"/>
  <c r="C38" i="1"/>
  <c r="D38" i="1"/>
  <c r="E38" i="1"/>
  <c r="F38" i="1"/>
  <c r="G38" i="1"/>
  <c r="H38" i="1"/>
  <c r="K38" i="1"/>
  <c r="L38" i="1"/>
  <c r="M38" i="1"/>
  <c r="N38" i="1"/>
  <c r="O38" i="1"/>
  <c r="B39" i="1"/>
  <c r="C39" i="1"/>
  <c r="D39" i="1"/>
  <c r="E39" i="1"/>
  <c r="F39" i="1"/>
  <c r="G39" i="1"/>
  <c r="H39" i="1"/>
  <c r="K39" i="1"/>
  <c r="L39" i="1"/>
  <c r="M39" i="1"/>
  <c r="N39" i="1"/>
  <c r="O39" i="1"/>
  <c r="B40" i="1"/>
  <c r="C40" i="1"/>
  <c r="D40" i="1"/>
  <c r="E40" i="1"/>
  <c r="F40" i="1"/>
  <c r="H40" i="1"/>
  <c r="I40" i="1"/>
  <c r="K40" i="1"/>
  <c r="L40" i="1"/>
  <c r="M40" i="1"/>
  <c r="N40" i="1"/>
  <c r="O40" i="1"/>
  <c r="B41" i="1"/>
  <c r="C41" i="1"/>
  <c r="D41" i="1"/>
  <c r="E41" i="1"/>
  <c r="F41" i="1"/>
  <c r="H41" i="1"/>
  <c r="I41" i="1"/>
  <c r="K41" i="1"/>
  <c r="L41" i="1"/>
  <c r="M41" i="1"/>
  <c r="N41" i="1"/>
  <c r="O41" i="1"/>
  <c r="B42" i="1"/>
  <c r="C42" i="1"/>
  <c r="D42" i="1"/>
  <c r="E42" i="1"/>
  <c r="F42" i="1"/>
  <c r="H42" i="1"/>
  <c r="K42" i="1"/>
  <c r="L42" i="1"/>
  <c r="M42" i="1"/>
  <c r="N42" i="1"/>
  <c r="O42" i="1"/>
  <c r="B43" i="1"/>
  <c r="C43" i="1"/>
  <c r="D43" i="1"/>
  <c r="E43" i="1"/>
  <c r="F43" i="1"/>
  <c r="H43" i="1"/>
  <c r="K43" i="1"/>
  <c r="L43" i="1"/>
  <c r="M43" i="1"/>
  <c r="N43" i="1"/>
  <c r="O43" i="1"/>
  <c r="B44" i="1"/>
  <c r="C44" i="1"/>
  <c r="D44" i="1"/>
  <c r="E44" i="1"/>
  <c r="F44" i="1"/>
  <c r="G44" i="1"/>
  <c r="H44" i="1"/>
  <c r="I44" i="1"/>
  <c r="K44" i="1"/>
  <c r="L44" i="1"/>
  <c r="M44" i="1"/>
  <c r="N44" i="1"/>
  <c r="O44" i="1"/>
  <c r="B45" i="1"/>
  <c r="C45" i="1"/>
  <c r="D45" i="1"/>
  <c r="E45" i="1"/>
  <c r="F45" i="1"/>
  <c r="G45" i="1"/>
  <c r="H45" i="1"/>
  <c r="I45" i="1"/>
  <c r="K45" i="1"/>
  <c r="L45" i="1"/>
  <c r="M45" i="1"/>
  <c r="N45" i="1"/>
  <c r="O45" i="1"/>
  <c r="B46" i="1"/>
  <c r="C46" i="1"/>
  <c r="D46" i="1"/>
  <c r="E46" i="1"/>
  <c r="F46" i="1"/>
  <c r="G46" i="1"/>
  <c r="H46" i="1"/>
  <c r="I46" i="1"/>
  <c r="K46" i="1"/>
  <c r="L46" i="1"/>
  <c r="M46" i="1"/>
  <c r="N46" i="1"/>
  <c r="O46" i="1"/>
  <c r="B47" i="1"/>
  <c r="C47" i="1"/>
  <c r="D47" i="1"/>
  <c r="E47" i="1"/>
  <c r="F47" i="1"/>
  <c r="G47" i="1"/>
  <c r="H47" i="1"/>
  <c r="K47" i="1"/>
  <c r="L47" i="1"/>
  <c r="M47" i="1"/>
  <c r="N47" i="1"/>
  <c r="O47" i="1"/>
  <c r="B48" i="1"/>
  <c r="C48" i="1"/>
  <c r="D48" i="1"/>
  <c r="E48" i="1"/>
  <c r="F48" i="1"/>
  <c r="G48" i="1"/>
  <c r="H48" i="1"/>
  <c r="I48" i="1"/>
  <c r="K48" i="1"/>
  <c r="L48" i="1"/>
  <c r="M48" i="1"/>
  <c r="N48" i="1"/>
  <c r="O48" i="1"/>
  <c r="B49" i="1"/>
  <c r="C49" i="1"/>
  <c r="D49" i="1"/>
  <c r="E49" i="1"/>
  <c r="F49" i="1"/>
  <c r="H49" i="1"/>
  <c r="I49" i="1"/>
  <c r="K49" i="1"/>
  <c r="L49" i="1"/>
  <c r="M49" i="1"/>
  <c r="N49" i="1"/>
  <c r="O49" i="1"/>
  <c r="J30" i="1" l="1"/>
  <c r="J17" i="1"/>
  <c r="J18" i="1"/>
  <c r="J28" i="1"/>
  <c r="J23" i="1"/>
  <c r="J48" i="1"/>
  <c r="J19" i="1"/>
  <c r="J16" i="1"/>
  <c r="J15" i="1"/>
  <c r="J21" i="1"/>
  <c r="J45" i="1"/>
  <c r="J41" i="1"/>
  <c r="J40" i="1"/>
  <c r="J39" i="1"/>
  <c r="J38" i="1"/>
  <c r="J37" i="1"/>
  <c r="J36" i="1"/>
  <c r="J14" i="1"/>
  <c r="J46" i="1"/>
  <c r="J35" i="1"/>
  <c r="J20" i="1"/>
  <c r="J49" i="1"/>
  <c r="J43" i="1"/>
  <c r="J34" i="1"/>
  <c r="J27" i="1"/>
  <c r="J22" i="1"/>
  <c r="J47" i="1"/>
  <c r="J42" i="1"/>
  <c r="J33" i="1"/>
  <c r="J44" i="1"/>
  <c r="J32" i="1"/>
  <c r="J29" i="1"/>
  <c r="J26" i="1"/>
  <c r="J25" i="1"/>
  <c r="J24" i="1"/>
  <c r="D69" i="1"/>
  <c r="D77" i="1"/>
  <c r="C69" i="1"/>
  <c r="C77" i="1"/>
  <c r="F55" i="1"/>
  <c r="F60" i="1" s="1"/>
  <c r="F87" i="1"/>
  <c r="F95" i="1"/>
  <c r="H71" i="1"/>
  <c r="H79" i="1"/>
  <c r="E55" i="1"/>
  <c r="E60" i="1" s="1"/>
  <c r="E61" i="1" s="1"/>
  <c r="E87" i="1"/>
  <c r="E95" i="1"/>
  <c r="E71" i="1"/>
  <c r="E79" i="1"/>
  <c r="G71" i="1"/>
  <c r="G79" i="1"/>
  <c r="D55" i="1"/>
  <c r="D60" i="1" s="1"/>
  <c r="D87" i="1"/>
  <c r="D95" i="1"/>
  <c r="F71" i="1"/>
  <c r="F79" i="1"/>
  <c r="C55" i="1"/>
  <c r="C60" i="1" s="1"/>
  <c r="C95" i="1"/>
  <c r="C87" i="1"/>
  <c r="H93" i="1"/>
  <c r="H85" i="1"/>
  <c r="F93" i="1"/>
  <c r="F85" i="1"/>
  <c r="C79" i="1"/>
  <c r="C71" i="1"/>
  <c r="E85" i="1"/>
  <c r="E93" i="1"/>
  <c r="D79" i="1"/>
  <c r="D71" i="1"/>
  <c r="H69" i="1"/>
  <c r="H77" i="1"/>
  <c r="D85" i="1"/>
  <c r="D93" i="1"/>
  <c r="C85" i="1"/>
  <c r="C93" i="1"/>
  <c r="F69" i="1"/>
  <c r="F77" i="1"/>
  <c r="E69" i="1"/>
  <c r="E77" i="1"/>
  <c r="H55" i="1"/>
  <c r="H87" i="1"/>
  <c r="H95" i="1"/>
  <c r="E73" i="1" l="1"/>
  <c r="E81" i="1"/>
  <c r="F97" i="1"/>
  <c r="D97" i="1"/>
  <c r="E97" i="1"/>
  <c r="C97" i="1"/>
  <c r="F81" i="1"/>
  <c r="E89" i="1"/>
  <c r="C73" i="1"/>
  <c r="F89" i="1"/>
  <c r="D81" i="1"/>
  <c r="F73" i="1"/>
  <c r="C89" i="1"/>
  <c r="C81" i="1"/>
  <c r="D89" i="1"/>
  <c r="D73" i="1"/>
</calcChain>
</file>

<file path=xl/sharedStrings.xml><?xml version="1.0" encoding="utf-8"?>
<sst xmlns="http://schemas.openxmlformats.org/spreadsheetml/2006/main" count="65" uniqueCount="45">
  <si>
    <t>Data er fra sortinfo.</t>
  </si>
  <si>
    <t>Meldug dækning</t>
  </si>
  <si>
    <t>Bygrust dækning</t>
  </si>
  <si>
    <t>Skoldplet dækning</t>
  </si>
  <si>
    <t>Bladplet dækning</t>
  </si>
  <si>
    <t>Skridning</t>
  </si>
  <si>
    <t>Strålængde</t>
  </si>
  <si>
    <t>Arealer i opformering</t>
  </si>
  <si>
    <t>%</t>
  </si>
  <si>
    <t>dato for</t>
  </si>
  <si>
    <t>cm</t>
  </si>
  <si>
    <t>ha</t>
  </si>
  <si>
    <t>Udbytte</t>
  </si>
  <si>
    <t>Bemærkninger</t>
  </si>
  <si>
    <t>Max angreb</t>
  </si>
  <si>
    <t>Max 5 dages forskel</t>
  </si>
  <si>
    <t>Gennemsnit af de 5 sorter med største arealer i opformering i 2025</t>
  </si>
  <si>
    <t>Forskel</t>
  </si>
  <si>
    <t>Gennemsnit</t>
  </si>
  <si>
    <t>Maksimum angreb</t>
  </si>
  <si>
    <t>3 dage</t>
  </si>
  <si>
    <t>Bilag 2. Sortsoversigt til brug ved sammensætning af sortsblandinger af vinterbyg i sæson 2026/2027</t>
  </si>
  <si>
    <t xml:space="preserve">Vedlagte sider er en oversigt over godkendte sorter af vinterbyg, der har deltaget i observationsparcellerne i 2025. Til venstre for sortsnavnet kan være noteret en bemærkning der angiver årsagen til, at en sort ikke kan anvendes i sortsblandinger. Sortsblandinger, der var godkendt i sæson 2025/2026 er vist som regneeksempel i forhold til de nye kriterier.
Såfremt en blanding ikke opfylder kriterierne for at blive godkendt i denne sæson, er årsagen angivet i venstre kolonne ud for sortsblandingen.
</t>
  </si>
  <si>
    <t>16 cm</t>
  </si>
  <si>
    <t>Sortsblandinger godkendt i 2025-2026:</t>
  </si>
  <si>
    <t>Molly</t>
  </si>
  <si>
    <t>NOS Valverde</t>
  </si>
  <si>
    <t>Organa</t>
  </si>
  <si>
    <t>Orcade</t>
  </si>
  <si>
    <t>Cleopatra</t>
  </si>
  <si>
    <t>Dexter</t>
  </si>
  <si>
    <t>LG Capitol</t>
  </si>
  <si>
    <t>Proctor</t>
  </si>
  <si>
    <t>2 dage</t>
  </si>
  <si>
    <t>6 cm</t>
  </si>
  <si>
    <t>14 cm</t>
  </si>
  <si>
    <t>4 dage</t>
  </si>
  <si>
    <t>29 cm</t>
  </si>
  <si>
    <t>UDGÅR</t>
  </si>
  <si>
    <t xml:space="preserve">Gennemsnit af år 
</t>
  </si>
  <si>
    <t>med resultater</t>
  </si>
  <si>
    <t>Max 20 cm forskel</t>
  </si>
  <si>
    <t>Udgår pga. bladplet</t>
  </si>
  <si>
    <t>Udgår pga. Meldug+ længde</t>
  </si>
  <si>
    <t>Udgår pga. meldug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</si>
</sst>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16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top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774996</xdr:colOff>
      <xdr:row>2</xdr:row>
      <xdr:rowOff>131445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BCD83B4-740B-4CD9-A065-C2E0BCB7F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13396" cy="5124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e\Downloads\Vinterbyg%20-%202025%20-%20LF%202026-02-09.xlsx" TargetMode="External"/><Relationship Id="rId1" Type="http://schemas.openxmlformats.org/officeDocument/2006/relationships/externalLinkPath" Target="file:///C:\Users\mje\Downloads\Vinterbyg%20-%202025%20-%20LF%202026-02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lues"/>
    </sheetNames>
    <sheetDataSet>
      <sheetData sheetId="0">
        <row r="3">
          <cell r="A3" t="str">
            <v>Alaska</v>
          </cell>
          <cell r="B3">
            <v>10</v>
          </cell>
          <cell r="C3">
            <v>4.7</v>
          </cell>
          <cell r="D3">
            <v>0.14000000000000001</v>
          </cell>
          <cell r="E3">
            <v>0.03</v>
          </cell>
          <cell r="F3">
            <v>37027</v>
          </cell>
          <cell r="G3">
            <v>86</v>
          </cell>
          <cell r="J3">
            <v>98</v>
          </cell>
          <cell r="K3">
            <v>97</v>
          </cell>
          <cell r="L3">
            <v>100</v>
          </cell>
          <cell r="M3">
            <v>103</v>
          </cell>
          <cell r="N3">
            <v>101</v>
          </cell>
        </row>
        <row r="4">
          <cell r="A4" t="str">
            <v>Annemiek</v>
          </cell>
          <cell r="B4">
            <v>1.2</v>
          </cell>
          <cell r="C4">
            <v>4</v>
          </cell>
          <cell r="D4">
            <v>1.6</v>
          </cell>
          <cell r="E4">
            <v>0</v>
          </cell>
          <cell r="F4">
            <v>37026</v>
          </cell>
          <cell r="G4">
            <v>88</v>
          </cell>
          <cell r="H4">
            <v>108</v>
          </cell>
          <cell r="J4">
            <v>102</v>
          </cell>
          <cell r="K4">
            <v>102</v>
          </cell>
          <cell r="L4">
            <v>101</v>
          </cell>
          <cell r="M4" t="str">
            <v>-</v>
          </cell>
          <cell r="N4" t="str">
            <v>-</v>
          </cell>
        </row>
        <row r="6">
          <cell r="A6" t="str">
            <v>Buccaneer</v>
          </cell>
          <cell r="B6">
            <v>4.5999999999999996</v>
          </cell>
          <cell r="C6">
            <v>1.5</v>
          </cell>
          <cell r="D6">
            <v>0.44</v>
          </cell>
          <cell r="E6">
            <v>0.17</v>
          </cell>
          <cell r="F6">
            <v>37028</v>
          </cell>
          <cell r="G6">
            <v>84</v>
          </cell>
          <cell r="H6">
            <v>20</v>
          </cell>
          <cell r="J6">
            <v>95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</row>
        <row r="7">
          <cell r="A7" t="str">
            <v>Cleopatra</v>
          </cell>
          <cell r="B7">
            <v>0.66</v>
          </cell>
          <cell r="C7">
            <v>1.5</v>
          </cell>
          <cell r="D7">
            <v>1.1000000000000001</v>
          </cell>
          <cell r="E7">
            <v>0.77</v>
          </cell>
          <cell r="F7">
            <v>37029</v>
          </cell>
          <cell r="G7">
            <v>87</v>
          </cell>
          <cell r="H7">
            <v>106.94</v>
          </cell>
          <cell r="J7">
            <v>97</v>
          </cell>
          <cell r="K7">
            <v>95</v>
          </cell>
          <cell r="L7">
            <v>97</v>
          </cell>
          <cell r="M7">
            <v>100</v>
          </cell>
          <cell r="N7">
            <v>100</v>
          </cell>
        </row>
        <row r="8">
          <cell r="A8" t="str">
            <v>Dexter</v>
          </cell>
          <cell r="B8">
            <v>4.5</v>
          </cell>
          <cell r="C8">
            <v>6</v>
          </cell>
          <cell r="D8">
            <v>0.14000000000000001</v>
          </cell>
          <cell r="E8">
            <v>0.43</v>
          </cell>
          <cell r="F8">
            <v>37027</v>
          </cell>
          <cell r="G8">
            <v>102</v>
          </cell>
          <cell r="J8">
            <v>94</v>
          </cell>
          <cell r="K8">
            <v>97</v>
          </cell>
          <cell r="L8">
            <v>102</v>
          </cell>
          <cell r="M8">
            <v>100</v>
          </cell>
          <cell r="N8" t="str">
            <v>-</v>
          </cell>
        </row>
        <row r="9">
          <cell r="A9" t="str">
            <v>Inys</v>
          </cell>
          <cell r="B9">
            <v>2.6</v>
          </cell>
          <cell r="C9">
            <v>9</v>
          </cell>
          <cell r="D9">
            <v>0.23</v>
          </cell>
          <cell r="E9">
            <v>0.83</v>
          </cell>
          <cell r="F9">
            <v>37025</v>
          </cell>
          <cell r="G9">
            <v>98</v>
          </cell>
          <cell r="J9">
            <v>101</v>
          </cell>
          <cell r="K9" t="str">
            <v>-</v>
          </cell>
          <cell r="L9" t="str">
            <v>-</v>
          </cell>
          <cell r="M9" t="str">
            <v>-</v>
          </cell>
          <cell r="N9" t="str">
            <v>-</v>
          </cell>
        </row>
        <row r="10">
          <cell r="A10" t="str">
            <v>KWS Agilis</v>
          </cell>
          <cell r="B10">
            <v>1.7</v>
          </cell>
          <cell r="C10">
            <v>3.3</v>
          </cell>
          <cell r="D10">
            <v>7.0000000000000007E-2</v>
          </cell>
          <cell r="E10">
            <v>0.35</v>
          </cell>
          <cell r="F10">
            <v>37025</v>
          </cell>
          <cell r="G10">
            <v>83</v>
          </cell>
          <cell r="H10">
            <v>35.6</v>
          </cell>
          <cell r="J10">
            <v>99</v>
          </cell>
          <cell r="K10">
            <v>99</v>
          </cell>
          <cell r="L10">
            <v>100</v>
          </cell>
          <cell r="M10" t="str">
            <v>-</v>
          </cell>
          <cell r="N10" t="str">
            <v>-</v>
          </cell>
        </row>
        <row r="11">
          <cell r="A11" t="str">
            <v>KWS Andromedis</v>
          </cell>
          <cell r="B11">
            <v>6</v>
          </cell>
          <cell r="C11">
            <v>6</v>
          </cell>
          <cell r="D11">
            <v>2.2000000000000002</v>
          </cell>
          <cell r="E11">
            <v>0</v>
          </cell>
          <cell r="F11">
            <v>37028</v>
          </cell>
          <cell r="G11">
            <v>83</v>
          </cell>
          <cell r="J11">
            <v>98</v>
          </cell>
          <cell r="K11">
            <v>102</v>
          </cell>
          <cell r="L11" t="str">
            <v>-</v>
          </cell>
          <cell r="M11" t="str">
            <v>-</v>
          </cell>
          <cell r="N11" t="str">
            <v>-</v>
          </cell>
        </row>
        <row r="12">
          <cell r="A12" t="str">
            <v>KWS Futuris</v>
          </cell>
          <cell r="B12">
            <v>6</v>
          </cell>
          <cell r="C12">
            <v>4.9000000000000004</v>
          </cell>
          <cell r="D12">
            <v>9</v>
          </cell>
          <cell r="E12">
            <v>0.33</v>
          </cell>
          <cell r="F12">
            <v>37025</v>
          </cell>
          <cell r="G12">
            <v>82</v>
          </cell>
          <cell r="J12">
            <v>97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</row>
        <row r="13">
          <cell r="A13" t="str">
            <v>KWS Jeffreys</v>
          </cell>
          <cell r="B13">
            <v>5</v>
          </cell>
          <cell r="C13">
            <v>14</v>
          </cell>
          <cell r="D13">
            <v>0.73</v>
          </cell>
          <cell r="E13">
            <v>0.17</v>
          </cell>
          <cell r="F13">
            <v>37024</v>
          </cell>
          <cell r="G13">
            <v>93</v>
          </cell>
          <cell r="J13">
            <v>100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</row>
        <row r="14">
          <cell r="A14" t="str">
            <v>KWS Lemuris</v>
          </cell>
          <cell r="B14">
            <v>3.7</v>
          </cell>
          <cell r="C14">
            <v>3.9</v>
          </cell>
          <cell r="D14">
            <v>3.4</v>
          </cell>
          <cell r="E14">
            <v>0</v>
          </cell>
          <cell r="F14">
            <v>37026</v>
          </cell>
          <cell r="G14">
            <v>77</v>
          </cell>
          <cell r="H14">
            <v>7</v>
          </cell>
          <cell r="J14">
            <v>102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</row>
        <row r="15">
          <cell r="A15" t="str">
            <v>KWS Luddis</v>
          </cell>
          <cell r="B15">
            <v>3.5</v>
          </cell>
          <cell r="C15">
            <v>8</v>
          </cell>
          <cell r="D15">
            <v>2</v>
          </cell>
          <cell r="E15">
            <v>0.03</v>
          </cell>
          <cell r="F15">
            <v>37028</v>
          </cell>
          <cell r="G15">
            <v>77</v>
          </cell>
          <cell r="J15">
            <v>99</v>
          </cell>
          <cell r="K15">
            <v>101</v>
          </cell>
          <cell r="L15">
            <v>98</v>
          </cell>
          <cell r="M15" t="str">
            <v>-</v>
          </cell>
          <cell r="N15" t="str">
            <v>-</v>
          </cell>
        </row>
        <row r="16">
          <cell r="A16" t="str">
            <v>KWS Tardis</v>
          </cell>
          <cell r="B16">
            <v>4.9000000000000004</v>
          </cell>
          <cell r="C16">
            <v>9</v>
          </cell>
          <cell r="D16">
            <v>1.4</v>
          </cell>
          <cell r="E16">
            <v>0.03</v>
          </cell>
          <cell r="F16">
            <v>37026</v>
          </cell>
          <cell r="G16">
            <v>76</v>
          </cell>
          <cell r="J16">
            <v>97</v>
          </cell>
          <cell r="K16">
            <v>98</v>
          </cell>
          <cell r="L16">
            <v>97</v>
          </cell>
          <cell r="M16">
            <v>104</v>
          </cell>
          <cell r="N16">
            <v>102</v>
          </cell>
        </row>
        <row r="17">
          <cell r="A17" t="str">
            <v>LG Capitol</v>
          </cell>
          <cell r="B17">
            <v>3.7</v>
          </cell>
          <cell r="C17">
            <v>3.1</v>
          </cell>
          <cell r="D17">
            <v>2.9</v>
          </cell>
          <cell r="E17">
            <v>0.33</v>
          </cell>
          <cell r="F17">
            <v>37025</v>
          </cell>
          <cell r="G17">
            <v>73</v>
          </cell>
          <cell r="H17">
            <v>127</v>
          </cell>
          <cell r="J17">
            <v>100</v>
          </cell>
          <cell r="K17">
            <v>102</v>
          </cell>
          <cell r="L17">
            <v>101</v>
          </cell>
          <cell r="M17">
            <v>106</v>
          </cell>
          <cell r="N17" t="str">
            <v>-</v>
          </cell>
        </row>
        <row r="18">
          <cell r="A18" t="str">
            <v>Molly</v>
          </cell>
          <cell r="B18">
            <v>0.59</v>
          </cell>
          <cell r="C18">
            <v>0.63</v>
          </cell>
          <cell r="D18">
            <v>0.21</v>
          </cell>
          <cell r="E18">
            <v>3</v>
          </cell>
          <cell r="F18">
            <v>37027</v>
          </cell>
          <cell r="G18">
            <v>83</v>
          </cell>
          <cell r="J18">
            <v>95</v>
          </cell>
          <cell r="K18">
            <v>96</v>
          </cell>
          <cell r="L18" t="str">
            <v>-</v>
          </cell>
          <cell r="M18" t="str">
            <v>-</v>
          </cell>
          <cell r="N18" t="str">
            <v>-</v>
          </cell>
        </row>
        <row r="19">
          <cell r="A19" t="str">
            <v>NOS 919.016-59</v>
          </cell>
          <cell r="B19">
            <v>3</v>
          </cell>
          <cell r="C19">
            <v>3.2</v>
          </cell>
          <cell r="D19">
            <v>0.69</v>
          </cell>
          <cell r="E19">
            <v>0.03</v>
          </cell>
          <cell r="F19">
            <v>37027</v>
          </cell>
          <cell r="G19">
            <v>90</v>
          </cell>
          <cell r="H19">
            <v>16.399999999999999</v>
          </cell>
          <cell r="J19">
            <v>102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</row>
        <row r="20">
          <cell r="A20" t="str">
            <v>NOS 919.020-62</v>
          </cell>
          <cell r="B20">
            <v>8</v>
          </cell>
          <cell r="C20">
            <v>6</v>
          </cell>
          <cell r="D20">
            <v>2.6</v>
          </cell>
          <cell r="E20">
            <v>0</v>
          </cell>
          <cell r="F20">
            <v>37026</v>
          </cell>
          <cell r="G20">
            <v>82</v>
          </cell>
          <cell r="H20">
            <v>48.1</v>
          </cell>
          <cell r="J20">
            <v>103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</row>
        <row r="21">
          <cell r="A21" t="str">
            <v>NOS Contador</v>
          </cell>
          <cell r="B21">
            <v>3.5</v>
          </cell>
          <cell r="C21">
            <v>2.5</v>
          </cell>
          <cell r="D21">
            <v>1.1000000000000001</v>
          </cell>
          <cell r="E21">
            <v>0</v>
          </cell>
          <cell r="F21">
            <v>37026</v>
          </cell>
          <cell r="G21">
            <v>78</v>
          </cell>
          <cell r="J21">
            <v>99</v>
          </cell>
          <cell r="K21">
            <v>97</v>
          </cell>
          <cell r="L21">
            <v>104</v>
          </cell>
          <cell r="M21">
            <v>106</v>
          </cell>
          <cell r="N21" t="str">
            <v>-</v>
          </cell>
        </row>
        <row r="22">
          <cell r="A22" t="str">
            <v>NOS Valverde</v>
          </cell>
          <cell r="B22">
            <v>1.1000000000000001</v>
          </cell>
          <cell r="C22">
            <v>3.7</v>
          </cell>
          <cell r="D22">
            <v>3</v>
          </cell>
          <cell r="E22">
            <v>0.03</v>
          </cell>
          <cell r="F22">
            <v>37026</v>
          </cell>
          <cell r="G22">
            <v>83</v>
          </cell>
          <cell r="H22">
            <v>591.66999999999996</v>
          </cell>
          <cell r="J22">
            <v>103</v>
          </cell>
          <cell r="K22">
            <v>104</v>
          </cell>
          <cell r="L22">
            <v>102</v>
          </cell>
          <cell r="M22" t="str">
            <v>-</v>
          </cell>
          <cell r="N22" t="str">
            <v>-</v>
          </cell>
        </row>
        <row r="23">
          <cell r="A23" t="str">
            <v>Orcade</v>
          </cell>
          <cell r="B23">
            <v>1.2</v>
          </cell>
          <cell r="C23">
            <v>0.38</v>
          </cell>
          <cell r="D23">
            <v>3.3</v>
          </cell>
          <cell r="E23">
            <v>0.52</v>
          </cell>
          <cell r="F23">
            <v>37027</v>
          </cell>
          <cell r="G23">
            <v>88</v>
          </cell>
          <cell r="H23">
            <v>107</v>
          </cell>
          <cell r="J23">
            <v>97</v>
          </cell>
          <cell r="K23">
            <v>97</v>
          </cell>
          <cell r="L23">
            <v>98</v>
          </cell>
          <cell r="M23">
            <v>105</v>
          </cell>
          <cell r="N23" t="str">
            <v>-</v>
          </cell>
        </row>
        <row r="24">
          <cell r="A24" t="str">
            <v>Organa</v>
          </cell>
          <cell r="B24">
            <v>1.2</v>
          </cell>
          <cell r="C24">
            <v>0.67</v>
          </cell>
          <cell r="D24">
            <v>2.9</v>
          </cell>
          <cell r="E24">
            <v>2</v>
          </cell>
          <cell r="F24">
            <v>37026</v>
          </cell>
          <cell r="G24">
            <v>89</v>
          </cell>
          <cell r="H24">
            <v>257.5</v>
          </cell>
          <cell r="J24">
            <v>97</v>
          </cell>
          <cell r="K24">
            <v>101</v>
          </cell>
          <cell r="L24" t="str">
            <v>-</v>
          </cell>
          <cell r="M24" t="str">
            <v>-</v>
          </cell>
          <cell r="N24" t="str">
            <v>-</v>
          </cell>
        </row>
        <row r="25">
          <cell r="A25" t="str">
            <v>Paquita</v>
          </cell>
          <cell r="B25">
            <v>1.2</v>
          </cell>
          <cell r="C25">
            <v>3.7</v>
          </cell>
          <cell r="D25">
            <v>2.7</v>
          </cell>
          <cell r="E25">
            <v>0.03</v>
          </cell>
          <cell r="F25">
            <v>37025</v>
          </cell>
          <cell r="G25">
            <v>90</v>
          </cell>
          <cell r="H25">
            <v>93</v>
          </cell>
          <cell r="J25">
            <v>99</v>
          </cell>
          <cell r="K25">
            <v>100</v>
          </cell>
          <cell r="L25" t="str">
            <v>-</v>
          </cell>
          <cell r="M25" t="str">
            <v>-</v>
          </cell>
          <cell r="N25" t="str">
            <v>-</v>
          </cell>
        </row>
        <row r="26">
          <cell r="A26" t="str">
            <v>Proctor</v>
          </cell>
          <cell r="B26">
            <v>2.7</v>
          </cell>
          <cell r="C26">
            <v>3.7</v>
          </cell>
          <cell r="D26">
            <v>0.4</v>
          </cell>
          <cell r="E26">
            <v>0.33</v>
          </cell>
          <cell r="F26">
            <v>37027</v>
          </cell>
          <cell r="G26">
            <v>79</v>
          </cell>
          <cell r="H26">
            <v>72</v>
          </cell>
          <cell r="J26">
            <v>100</v>
          </cell>
          <cell r="K26">
            <v>97</v>
          </cell>
          <cell r="L26" t="str">
            <v>-</v>
          </cell>
          <cell r="M26" t="str">
            <v>-</v>
          </cell>
          <cell r="N26" t="str">
            <v>-</v>
          </cell>
        </row>
        <row r="27">
          <cell r="A27" t="str">
            <v>Randi</v>
          </cell>
          <cell r="B27">
            <v>2.7</v>
          </cell>
          <cell r="C27">
            <v>11</v>
          </cell>
          <cell r="D27">
            <v>2.4</v>
          </cell>
          <cell r="E27">
            <v>0.5</v>
          </cell>
          <cell r="F27">
            <v>37027</v>
          </cell>
          <cell r="G27">
            <v>80</v>
          </cell>
          <cell r="J27">
            <v>97</v>
          </cell>
          <cell r="K27">
            <v>94</v>
          </cell>
          <cell r="L27">
            <v>103</v>
          </cell>
          <cell r="M27" t="str">
            <v>-</v>
          </cell>
          <cell r="N27" t="str">
            <v>-</v>
          </cell>
        </row>
        <row r="28">
          <cell r="A28" t="str">
            <v>Rosemary</v>
          </cell>
          <cell r="B28">
            <v>5</v>
          </cell>
          <cell r="C28">
            <v>2.7</v>
          </cell>
          <cell r="D28">
            <v>1.9</v>
          </cell>
          <cell r="E28">
            <v>0.03</v>
          </cell>
          <cell r="F28">
            <v>37027</v>
          </cell>
          <cell r="G28">
            <v>84</v>
          </cell>
          <cell r="J28">
            <v>99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</row>
        <row r="29">
          <cell r="A29" t="str">
            <v>SC 115-9</v>
          </cell>
          <cell r="B29">
            <v>1.4</v>
          </cell>
          <cell r="C29">
            <v>6</v>
          </cell>
          <cell r="D29">
            <v>0.24</v>
          </cell>
          <cell r="E29">
            <v>0.67</v>
          </cell>
          <cell r="F29">
            <v>37026</v>
          </cell>
          <cell r="G29">
            <v>101</v>
          </cell>
          <cell r="J29">
            <v>103</v>
          </cell>
          <cell r="K29" t="str">
            <v>-</v>
          </cell>
          <cell r="L29" t="str">
            <v>-</v>
          </cell>
          <cell r="M29" t="str">
            <v>-</v>
          </cell>
          <cell r="N29" t="str">
            <v>-</v>
          </cell>
        </row>
        <row r="30">
          <cell r="A30" t="str">
            <v>SY Barnabus</v>
          </cell>
          <cell r="B30">
            <v>2.5</v>
          </cell>
          <cell r="C30">
            <v>4</v>
          </cell>
          <cell r="D30">
            <v>0.21</v>
          </cell>
          <cell r="E30">
            <v>1.2</v>
          </cell>
          <cell r="F30">
            <v>37026</v>
          </cell>
          <cell r="G30">
            <v>96</v>
          </cell>
          <cell r="H30">
            <v>71</v>
          </cell>
          <cell r="J30">
            <v>104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1">
          <cell r="A31" t="str">
            <v>SY Chevioot</v>
          </cell>
          <cell r="B31">
            <v>1.5</v>
          </cell>
          <cell r="C31">
            <v>3.2</v>
          </cell>
          <cell r="D31">
            <v>0.4</v>
          </cell>
          <cell r="E31">
            <v>1.8</v>
          </cell>
          <cell r="G31">
            <v>99</v>
          </cell>
          <cell r="H31">
            <v>72</v>
          </cell>
          <cell r="J31">
            <v>101</v>
          </cell>
          <cell r="K31">
            <v>100</v>
          </cell>
          <cell r="L31" t="str">
            <v>-</v>
          </cell>
          <cell r="M31" t="str">
            <v>-</v>
          </cell>
          <cell r="N31" t="str">
            <v>-</v>
          </cell>
        </row>
        <row r="32">
          <cell r="A32" t="str">
            <v>SY Dakoota</v>
          </cell>
          <cell r="B32">
            <v>2.4</v>
          </cell>
          <cell r="C32">
            <v>10</v>
          </cell>
          <cell r="D32">
            <v>0</v>
          </cell>
          <cell r="E32">
            <v>0.23</v>
          </cell>
          <cell r="G32">
            <v>99</v>
          </cell>
          <cell r="J32">
            <v>101</v>
          </cell>
          <cell r="K32">
            <v>98</v>
          </cell>
          <cell r="L32">
            <v>101</v>
          </cell>
          <cell r="M32">
            <v>104</v>
          </cell>
          <cell r="N32">
            <v>104</v>
          </cell>
        </row>
        <row r="33">
          <cell r="A33" t="str">
            <v>SY Fastnet</v>
          </cell>
          <cell r="B33">
            <v>2.2999999999999998</v>
          </cell>
          <cell r="C33">
            <v>4.0999999999999996</v>
          </cell>
          <cell r="D33">
            <v>0.37</v>
          </cell>
          <cell r="E33">
            <v>0.83</v>
          </cell>
          <cell r="G33">
            <v>102</v>
          </cell>
          <cell r="J33">
            <v>101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</row>
        <row r="34">
          <cell r="A34" t="str">
            <v>SY Kestrel</v>
          </cell>
          <cell r="B34">
            <v>4.5</v>
          </cell>
          <cell r="C34">
            <v>11</v>
          </cell>
          <cell r="D34">
            <v>0.08</v>
          </cell>
          <cell r="E34">
            <v>0.22</v>
          </cell>
          <cell r="F34">
            <v>37025</v>
          </cell>
          <cell r="G34">
            <v>95</v>
          </cell>
          <cell r="H34">
            <v>90</v>
          </cell>
          <cell r="J34">
            <v>97</v>
          </cell>
          <cell r="K34" t="str">
            <v>-</v>
          </cell>
          <cell r="L34" t="str">
            <v>-</v>
          </cell>
          <cell r="M34" t="str">
            <v>-</v>
          </cell>
          <cell r="N34" t="str">
            <v>-</v>
          </cell>
        </row>
        <row r="35">
          <cell r="A35" t="str">
            <v>SY Loona</v>
          </cell>
          <cell r="B35">
            <v>3.8</v>
          </cell>
          <cell r="C35">
            <v>4.2</v>
          </cell>
          <cell r="D35">
            <v>0</v>
          </cell>
          <cell r="E35">
            <v>0</v>
          </cell>
          <cell r="F35">
            <v>37027</v>
          </cell>
          <cell r="G35">
            <v>97</v>
          </cell>
          <cell r="H35">
            <v>16.579999999999998</v>
          </cell>
          <cell r="J35">
            <v>104</v>
          </cell>
          <cell r="K35">
            <v>100</v>
          </cell>
          <cell r="L35">
            <v>102</v>
          </cell>
          <cell r="M35">
            <v>104</v>
          </cell>
          <cell r="N35" t="str">
            <v>-</v>
          </cell>
        </row>
        <row r="36">
          <cell r="A36" t="str">
            <v>SY Quantock</v>
          </cell>
          <cell r="B36">
            <v>1.3</v>
          </cell>
          <cell r="C36">
            <v>4.2</v>
          </cell>
          <cell r="D36">
            <v>0.23</v>
          </cell>
          <cell r="E36">
            <v>2.2000000000000002</v>
          </cell>
          <cell r="F36">
            <v>37025</v>
          </cell>
          <cell r="G36">
            <v>99</v>
          </cell>
          <cell r="H36">
            <v>32</v>
          </cell>
          <cell r="J36">
            <v>102</v>
          </cell>
          <cell r="K36">
            <v>97</v>
          </cell>
          <cell r="L36" t="str">
            <v>-</v>
          </cell>
          <cell r="M36" t="str">
            <v>-</v>
          </cell>
          <cell r="N36" t="str">
            <v>-</v>
          </cell>
        </row>
        <row r="37">
          <cell r="A37" t="str">
            <v>SY Scoop</v>
          </cell>
          <cell r="B37">
            <v>1.8</v>
          </cell>
          <cell r="C37">
            <v>6</v>
          </cell>
          <cell r="D37">
            <v>0.11</v>
          </cell>
          <cell r="E37">
            <v>0.27</v>
          </cell>
          <cell r="F37">
            <v>37025</v>
          </cell>
          <cell r="G37">
            <v>100</v>
          </cell>
          <cell r="J37">
            <v>103</v>
          </cell>
          <cell r="K37">
            <v>99</v>
          </cell>
          <cell r="L37">
            <v>100</v>
          </cell>
          <cell r="M37">
            <v>105</v>
          </cell>
          <cell r="N37">
            <v>106</v>
          </cell>
        </row>
        <row r="38">
          <cell r="A38" t="str">
            <v>SY Sparoo</v>
          </cell>
          <cell r="B38">
            <v>4.4000000000000004</v>
          </cell>
          <cell r="C38">
            <v>4.8</v>
          </cell>
          <cell r="D38">
            <v>0.16</v>
          </cell>
          <cell r="E38">
            <v>0.18</v>
          </cell>
          <cell r="F38">
            <v>37026</v>
          </cell>
          <cell r="G38">
            <v>96</v>
          </cell>
          <cell r="H38">
            <v>59.9</v>
          </cell>
          <cell r="J38">
            <v>98</v>
          </cell>
          <cell r="K38">
            <v>98</v>
          </cell>
          <cell r="L38" t="str">
            <v>-</v>
          </cell>
          <cell r="M38" t="str">
            <v>-</v>
          </cell>
          <cell r="N38" t="str">
            <v>-</v>
          </cell>
        </row>
        <row r="39">
          <cell r="A39" t="str">
            <v>SY Zoomba</v>
          </cell>
          <cell r="B39">
            <v>4.0999999999999996</v>
          </cell>
          <cell r="C39">
            <v>8</v>
          </cell>
          <cell r="D39">
            <v>0.77</v>
          </cell>
          <cell r="E39">
            <v>0.27</v>
          </cell>
          <cell r="G39">
            <v>102</v>
          </cell>
          <cell r="H39">
            <v>273</v>
          </cell>
          <cell r="J39">
            <v>100</v>
          </cell>
          <cell r="K39" t="str">
            <v>-</v>
          </cell>
          <cell r="L39" t="str">
            <v>-</v>
          </cell>
          <cell r="M39" t="str">
            <v>-</v>
          </cell>
          <cell r="N3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4649-1843-42E5-AFE9-5136AFD9425A}">
  <dimension ref="A5:O98"/>
  <sheetViews>
    <sheetView tabSelected="1" topLeftCell="A82" workbookViewId="0">
      <selection activeCell="D101" sqref="D101"/>
    </sheetView>
  </sheetViews>
  <sheetFormatPr defaultColWidth="10.28515625" defaultRowHeight="15" x14ac:dyDescent="0.25"/>
  <cols>
    <col min="1" max="1" width="25.140625" style="2" customWidth="1"/>
    <col min="2" max="2" width="17.140625" style="2" customWidth="1"/>
    <col min="3" max="3" width="16" style="4" bestFit="1" customWidth="1"/>
    <col min="4" max="4" width="15.85546875" style="4" bestFit="1" customWidth="1"/>
    <col min="5" max="5" width="17.7109375" style="4" bestFit="1" customWidth="1"/>
    <col min="6" max="6" width="16.7109375" style="4" bestFit="1" customWidth="1"/>
    <col min="7" max="7" width="18.5703125" style="4" bestFit="1" customWidth="1"/>
    <col min="8" max="8" width="18" style="4" bestFit="1" customWidth="1"/>
    <col min="9" max="9" width="20.42578125" style="2" bestFit="1" customWidth="1"/>
    <col min="10" max="10" width="19.85546875" style="2" customWidth="1"/>
    <col min="11" max="16384" width="10.28515625" style="2"/>
  </cols>
  <sheetData>
    <row r="5" spans="1:15" x14ac:dyDescent="0.25">
      <c r="A5" s="21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44.25" customHeight="1" x14ac:dyDescent="0.25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8" spans="1:15" x14ac:dyDescent="0.25">
      <c r="B8" s="3" t="s">
        <v>0</v>
      </c>
    </row>
    <row r="10" spans="1:15" x14ac:dyDescent="0.25">
      <c r="C10" s="5" t="s">
        <v>1</v>
      </c>
      <c r="D10" s="5" t="s">
        <v>2</v>
      </c>
      <c r="E10" s="5" t="s">
        <v>3</v>
      </c>
      <c r="F10" s="5" t="s">
        <v>4</v>
      </c>
      <c r="G10" s="5" t="s">
        <v>5</v>
      </c>
      <c r="H10" s="5" t="s">
        <v>6</v>
      </c>
      <c r="I10" s="5" t="s">
        <v>7</v>
      </c>
      <c r="J10" s="5" t="s">
        <v>12</v>
      </c>
    </row>
    <row r="11" spans="1:15" ht="17.25" customHeight="1" x14ac:dyDescent="0.25">
      <c r="C11" s="5" t="s">
        <v>8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17" t="s">
        <v>39</v>
      </c>
    </row>
    <row r="12" spans="1:15" x14ac:dyDescent="0.25">
      <c r="A12" s="3" t="s">
        <v>13</v>
      </c>
      <c r="C12" s="5">
        <v>2025</v>
      </c>
      <c r="D12" s="5">
        <v>2025</v>
      </c>
      <c r="E12" s="5">
        <v>2025</v>
      </c>
      <c r="F12" s="5">
        <v>2025</v>
      </c>
      <c r="G12" s="5">
        <v>2025</v>
      </c>
      <c r="H12" s="5">
        <v>2025</v>
      </c>
      <c r="I12" s="5">
        <v>2026</v>
      </c>
      <c r="J12" s="1" t="s">
        <v>40</v>
      </c>
      <c r="K12" s="5">
        <v>2025</v>
      </c>
      <c r="L12" s="5">
        <v>2024</v>
      </c>
      <c r="M12" s="5">
        <v>2023</v>
      </c>
      <c r="N12" s="5">
        <v>2022</v>
      </c>
      <c r="O12" s="5">
        <v>2021</v>
      </c>
    </row>
    <row r="13" spans="1:15" x14ac:dyDescent="0.25">
      <c r="B13" s="6" t="s">
        <v>14</v>
      </c>
      <c r="C13" s="7">
        <v>1.7</v>
      </c>
      <c r="D13" s="7">
        <v>3.6</v>
      </c>
      <c r="E13" s="7">
        <v>4.0999999999999996</v>
      </c>
      <c r="F13" s="7">
        <v>1.4</v>
      </c>
      <c r="G13" s="5" t="s">
        <v>15</v>
      </c>
      <c r="H13" s="5" t="s">
        <v>41</v>
      </c>
    </row>
    <row r="14" spans="1:15" x14ac:dyDescent="0.25">
      <c r="B14" s="2" t="str">
        <f>[1]Values!A3</f>
        <v>Alaska</v>
      </c>
      <c r="C14" s="4">
        <f>[1]Values!B3</f>
        <v>10</v>
      </c>
      <c r="D14" s="4">
        <f>[1]Values!C3</f>
        <v>4.7</v>
      </c>
      <c r="E14" s="4">
        <f>[1]Values!D3</f>
        <v>0.14000000000000001</v>
      </c>
      <c r="F14" s="4">
        <f>[1]Values!E3</f>
        <v>0.03</v>
      </c>
      <c r="G14" s="8">
        <f>[1]Values!F3</f>
        <v>37027</v>
      </c>
      <c r="H14" s="4">
        <f>[1]Values!G3</f>
        <v>86</v>
      </c>
      <c r="I14" s="9"/>
      <c r="J14" s="10">
        <f>AVERAGE(K14:O14)</f>
        <v>99.8</v>
      </c>
      <c r="K14" s="4">
        <f>[1]Values!J3</f>
        <v>98</v>
      </c>
      <c r="L14" s="4">
        <f>[1]Values!K3</f>
        <v>97</v>
      </c>
      <c r="M14" s="4">
        <f>[1]Values!L3</f>
        <v>100</v>
      </c>
      <c r="N14" s="4">
        <f>[1]Values!M3</f>
        <v>103</v>
      </c>
      <c r="O14" s="4">
        <f>[1]Values!N3</f>
        <v>101</v>
      </c>
    </row>
    <row r="15" spans="1:15" x14ac:dyDescent="0.25">
      <c r="B15" s="2" t="str">
        <f>[1]Values!A4</f>
        <v>Annemiek</v>
      </c>
      <c r="C15" s="4">
        <f>[1]Values!B4</f>
        <v>1.2</v>
      </c>
      <c r="D15" s="4">
        <f>[1]Values!C4</f>
        <v>4</v>
      </c>
      <c r="E15" s="4">
        <f>[1]Values!D4</f>
        <v>1.6</v>
      </c>
      <c r="F15" s="4">
        <f>[1]Values!E4</f>
        <v>0</v>
      </c>
      <c r="G15" s="8">
        <f>[1]Values!F4</f>
        <v>37026</v>
      </c>
      <c r="H15" s="4">
        <f>[1]Values!G4</f>
        <v>88</v>
      </c>
      <c r="I15" s="12">
        <f>[1]Values!H4</f>
        <v>108</v>
      </c>
      <c r="J15" s="10">
        <f t="shared" ref="J15:J49" si="0">AVERAGE(K15:O15)</f>
        <v>101.66666666666667</v>
      </c>
      <c r="K15" s="4">
        <f>[1]Values!J4</f>
        <v>102</v>
      </c>
      <c r="L15" s="4">
        <f>[1]Values!K4</f>
        <v>102</v>
      </c>
      <c r="M15" s="4">
        <f>[1]Values!L4</f>
        <v>101</v>
      </c>
      <c r="N15" s="4" t="str">
        <f>[1]Values!M4</f>
        <v>-</v>
      </c>
      <c r="O15" s="4" t="str">
        <f>[1]Values!N4</f>
        <v>-</v>
      </c>
    </row>
    <row r="16" spans="1:15" x14ac:dyDescent="0.25">
      <c r="B16" s="2" t="str">
        <f>[1]Values!A6</f>
        <v>Buccaneer</v>
      </c>
      <c r="C16" s="4">
        <f>[1]Values!B6</f>
        <v>4.5999999999999996</v>
      </c>
      <c r="D16" s="4">
        <f>[1]Values!C6</f>
        <v>1.5</v>
      </c>
      <c r="E16" s="4">
        <f>[1]Values!D6</f>
        <v>0.44</v>
      </c>
      <c r="F16" s="4">
        <f>[1]Values!E6</f>
        <v>0.17</v>
      </c>
      <c r="G16" s="8">
        <f>[1]Values!F6</f>
        <v>37028</v>
      </c>
      <c r="H16" s="4">
        <f>[1]Values!G6</f>
        <v>84</v>
      </c>
      <c r="I16" s="9">
        <f>[1]Values!H6</f>
        <v>20</v>
      </c>
      <c r="J16" s="10">
        <f t="shared" si="0"/>
        <v>95</v>
      </c>
      <c r="K16" s="4">
        <f>[1]Values!J6</f>
        <v>95</v>
      </c>
      <c r="L16" s="4" t="str">
        <f>[1]Values!K6</f>
        <v>-</v>
      </c>
      <c r="M16" s="4" t="str">
        <f>[1]Values!L6</f>
        <v>-</v>
      </c>
      <c r="N16" s="4" t="str">
        <f>[1]Values!M6</f>
        <v>-</v>
      </c>
      <c r="O16" s="4" t="str">
        <f>[1]Values!N6</f>
        <v>-</v>
      </c>
    </row>
    <row r="17" spans="1:15" x14ac:dyDescent="0.25">
      <c r="B17" s="2" t="str">
        <f>[1]Values!A7</f>
        <v>Cleopatra</v>
      </c>
      <c r="C17" s="4">
        <f>[1]Values!B7</f>
        <v>0.66</v>
      </c>
      <c r="D17" s="4">
        <f>[1]Values!C7</f>
        <v>1.5</v>
      </c>
      <c r="E17" s="4">
        <f>[1]Values!D7</f>
        <v>1.1000000000000001</v>
      </c>
      <c r="F17" s="4">
        <f>[1]Values!E7</f>
        <v>0.77</v>
      </c>
      <c r="G17" s="8">
        <f>[1]Values!F7</f>
        <v>37029</v>
      </c>
      <c r="H17" s="4">
        <f>[1]Values!G7</f>
        <v>87</v>
      </c>
      <c r="I17" s="9">
        <f>[1]Values!H7</f>
        <v>106.94</v>
      </c>
      <c r="J17" s="10">
        <f t="shared" si="0"/>
        <v>97.8</v>
      </c>
      <c r="K17" s="4">
        <f>[1]Values!J7</f>
        <v>97</v>
      </c>
      <c r="L17" s="4">
        <f>[1]Values!K7</f>
        <v>95</v>
      </c>
      <c r="M17" s="4">
        <f>[1]Values!L7</f>
        <v>97</v>
      </c>
      <c r="N17" s="4">
        <f>[1]Values!M7</f>
        <v>100</v>
      </c>
      <c r="O17" s="4">
        <f>[1]Values!N7</f>
        <v>100</v>
      </c>
    </row>
    <row r="18" spans="1:15" x14ac:dyDescent="0.25">
      <c r="B18" s="2" t="str">
        <f>[1]Values!A8</f>
        <v>Dexter</v>
      </c>
      <c r="C18" s="4">
        <f>[1]Values!B8</f>
        <v>4.5</v>
      </c>
      <c r="D18" s="4">
        <f>[1]Values!C8</f>
        <v>6</v>
      </c>
      <c r="E18" s="4">
        <f>[1]Values!D8</f>
        <v>0.14000000000000001</v>
      </c>
      <c r="F18" s="4">
        <f>[1]Values!E8</f>
        <v>0.43</v>
      </c>
      <c r="G18" s="8">
        <f>[1]Values!F8</f>
        <v>37027</v>
      </c>
      <c r="H18" s="4">
        <f>[1]Values!G8</f>
        <v>102</v>
      </c>
      <c r="I18" s="9"/>
      <c r="J18" s="10">
        <f t="shared" si="0"/>
        <v>98.25</v>
      </c>
      <c r="K18" s="4">
        <f>[1]Values!J8</f>
        <v>94</v>
      </c>
      <c r="L18" s="4">
        <f>[1]Values!K8</f>
        <v>97</v>
      </c>
      <c r="M18" s="4">
        <f>[1]Values!L8</f>
        <v>102</v>
      </c>
      <c r="N18" s="4">
        <f>[1]Values!M8</f>
        <v>100</v>
      </c>
      <c r="O18" s="4" t="str">
        <f>[1]Values!N8</f>
        <v>-</v>
      </c>
    </row>
    <row r="19" spans="1:15" x14ac:dyDescent="0.25">
      <c r="B19" s="2" t="str">
        <f>[1]Values!A9</f>
        <v>Inys</v>
      </c>
      <c r="C19" s="4">
        <f>[1]Values!B9</f>
        <v>2.6</v>
      </c>
      <c r="D19" s="4">
        <f>[1]Values!C9</f>
        <v>9</v>
      </c>
      <c r="E19" s="4">
        <f>[1]Values!D9</f>
        <v>0.23</v>
      </c>
      <c r="F19" s="4">
        <f>[1]Values!E9</f>
        <v>0.83</v>
      </c>
      <c r="G19" s="8">
        <f>[1]Values!F9</f>
        <v>37025</v>
      </c>
      <c r="H19" s="4">
        <f>[1]Values!G9</f>
        <v>98</v>
      </c>
      <c r="I19" s="9"/>
      <c r="J19" s="10">
        <f t="shared" si="0"/>
        <v>101</v>
      </c>
      <c r="K19" s="4">
        <f>[1]Values!J9</f>
        <v>101</v>
      </c>
      <c r="L19" s="4" t="str">
        <f>[1]Values!K9</f>
        <v>-</v>
      </c>
      <c r="M19" s="4" t="str">
        <f>[1]Values!L9</f>
        <v>-</v>
      </c>
      <c r="N19" s="4" t="str">
        <f>[1]Values!M9</f>
        <v>-</v>
      </c>
      <c r="O19" s="4" t="str">
        <f>[1]Values!N9</f>
        <v>-</v>
      </c>
    </row>
    <row r="20" spans="1:15" x14ac:dyDescent="0.25">
      <c r="B20" s="2" t="str">
        <f>[1]Values!A10</f>
        <v>KWS Agilis</v>
      </c>
      <c r="C20" s="4">
        <f>[1]Values!B10</f>
        <v>1.7</v>
      </c>
      <c r="D20" s="4">
        <f>[1]Values!C10</f>
        <v>3.3</v>
      </c>
      <c r="E20" s="4">
        <f>[1]Values!D10</f>
        <v>7.0000000000000007E-2</v>
      </c>
      <c r="F20" s="4">
        <f>[1]Values!E10</f>
        <v>0.35</v>
      </c>
      <c r="G20" s="8">
        <f>[1]Values!F10</f>
        <v>37025</v>
      </c>
      <c r="H20" s="4">
        <f>[1]Values!G10</f>
        <v>83</v>
      </c>
      <c r="I20" s="9">
        <f>[1]Values!H10</f>
        <v>35.6</v>
      </c>
      <c r="J20" s="10">
        <f t="shared" si="0"/>
        <v>99.333333333333329</v>
      </c>
      <c r="K20" s="4">
        <f>[1]Values!J10</f>
        <v>99</v>
      </c>
      <c r="L20" s="4">
        <f>[1]Values!K10</f>
        <v>99</v>
      </c>
      <c r="M20" s="4">
        <f>[1]Values!L10</f>
        <v>100</v>
      </c>
      <c r="N20" s="4" t="str">
        <f>[1]Values!M10</f>
        <v>-</v>
      </c>
      <c r="O20" s="4" t="str">
        <f>[1]Values!N10</f>
        <v>-</v>
      </c>
    </row>
    <row r="21" spans="1:15" x14ac:dyDescent="0.25">
      <c r="B21" s="2" t="str">
        <f>[1]Values!A11</f>
        <v>KWS Andromedis</v>
      </c>
      <c r="C21" s="4">
        <f>[1]Values!B11</f>
        <v>6</v>
      </c>
      <c r="D21" s="4">
        <f>[1]Values!C11</f>
        <v>6</v>
      </c>
      <c r="E21" s="4">
        <f>[1]Values!D11</f>
        <v>2.2000000000000002</v>
      </c>
      <c r="F21" s="4">
        <f>[1]Values!E11</f>
        <v>0</v>
      </c>
      <c r="G21" s="8">
        <f>[1]Values!F11</f>
        <v>37028</v>
      </c>
      <c r="H21" s="4">
        <f>[1]Values!G11</f>
        <v>83</v>
      </c>
      <c r="I21" s="9"/>
      <c r="J21" s="10">
        <f t="shared" si="0"/>
        <v>100</v>
      </c>
      <c r="K21" s="4">
        <f>[1]Values!J11</f>
        <v>98</v>
      </c>
      <c r="L21" s="4">
        <f>[1]Values!K11</f>
        <v>102</v>
      </c>
      <c r="M21" s="4" t="str">
        <f>[1]Values!L11</f>
        <v>-</v>
      </c>
      <c r="N21" s="4" t="str">
        <f>[1]Values!M11</f>
        <v>-</v>
      </c>
      <c r="O21" s="4" t="str">
        <f>[1]Values!N11</f>
        <v>-</v>
      </c>
    </row>
    <row r="22" spans="1:15" x14ac:dyDescent="0.25">
      <c r="A22" s="2" t="s">
        <v>38</v>
      </c>
      <c r="B22" s="2" t="str">
        <f>[1]Values!A12</f>
        <v>KWS Futuris</v>
      </c>
      <c r="C22" s="4">
        <f>[1]Values!B12</f>
        <v>6</v>
      </c>
      <c r="D22" s="4">
        <f>[1]Values!C12</f>
        <v>4.9000000000000004</v>
      </c>
      <c r="E22" s="4">
        <f>[1]Values!D12</f>
        <v>9</v>
      </c>
      <c r="F22" s="4">
        <f>[1]Values!E12</f>
        <v>0.33</v>
      </c>
      <c r="G22" s="8">
        <f>[1]Values!F12</f>
        <v>37025</v>
      </c>
      <c r="H22" s="4">
        <f>[1]Values!G12</f>
        <v>82</v>
      </c>
      <c r="I22" s="9"/>
      <c r="J22" s="10">
        <f t="shared" si="0"/>
        <v>97</v>
      </c>
      <c r="K22" s="4">
        <f>[1]Values!J12</f>
        <v>97</v>
      </c>
      <c r="L22" s="4" t="str">
        <f>[1]Values!K12</f>
        <v>-</v>
      </c>
      <c r="M22" s="4" t="str">
        <f>[1]Values!L12</f>
        <v>-</v>
      </c>
      <c r="N22" s="4" t="str">
        <f>[1]Values!M12</f>
        <v>-</v>
      </c>
      <c r="O22" s="4" t="str">
        <f>[1]Values!N12</f>
        <v>-</v>
      </c>
    </row>
    <row r="23" spans="1:15" x14ac:dyDescent="0.25">
      <c r="B23" s="2" t="str">
        <f>[1]Values!A13</f>
        <v>KWS Jeffreys</v>
      </c>
      <c r="C23" s="4">
        <f>[1]Values!B13</f>
        <v>5</v>
      </c>
      <c r="D23" s="4">
        <f>[1]Values!C13</f>
        <v>14</v>
      </c>
      <c r="E23" s="4">
        <f>[1]Values!D13</f>
        <v>0.73</v>
      </c>
      <c r="F23" s="4">
        <f>[1]Values!E13</f>
        <v>0.17</v>
      </c>
      <c r="G23" s="8">
        <f>[1]Values!F13</f>
        <v>37024</v>
      </c>
      <c r="H23" s="4">
        <f>[1]Values!G13</f>
        <v>93</v>
      </c>
      <c r="I23" s="9"/>
      <c r="J23" s="10">
        <f t="shared" si="0"/>
        <v>100</v>
      </c>
      <c r="K23" s="4">
        <f>[1]Values!J13</f>
        <v>100</v>
      </c>
      <c r="L23" s="4" t="str">
        <f>[1]Values!K13</f>
        <v>-</v>
      </c>
      <c r="M23" s="4" t="str">
        <f>[1]Values!L13</f>
        <v>-</v>
      </c>
      <c r="N23" s="4" t="str">
        <f>[1]Values!M13</f>
        <v>-</v>
      </c>
      <c r="O23" s="4" t="str">
        <f>[1]Values!N13</f>
        <v>-</v>
      </c>
    </row>
    <row r="24" spans="1:15" x14ac:dyDescent="0.25">
      <c r="B24" s="2" t="str">
        <f>[1]Values!A14</f>
        <v>KWS Lemuris</v>
      </c>
      <c r="C24" s="4">
        <f>[1]Values!B14</f>
        <v>3.7</v>
      </c>
      <c r="D24" s="4">
        <f>[1]Values!C14</f>
        <v>3.9</v>
      </c>
      <c r="E24" s="4">
        <f>[1]Values!D14</f>
        <v>3.4</v>
      </c>
      <c r="F24" s="4">
        <f>[1]Values!E14</f>
        <v>0</v>
      </c>
      <c r="G24" s="8">
        <f>[1]Values!F14</f>
        <v>37026</v>
      </c>
      <c r="H24" s="4">
        <f>[1]Values!G14</f>
        <v>77</v>
      </c>
      <c r="I24" s="9">
        <f>[1]Values!H14</f>
        <v>7</v>
      </c>
      <c r="J24" s="10">
        <f t="shared" si="0"/>
        <v>102</v>
      </c>
      <c r="K24" s="4">
        <f>[1]Values!J14</f>
        <v>102</v>
      </c>
      <c r="L24" s="4" t="str">
        <f>[1]Values!K14</f>
        <v>-</v>
      </c>
      <c r="M24" s="4" t="str">
        <f>[1]Values!L14</f>
        <v>-</v>
      </c>
      <c r="N24" s="4" t="str">
        <f>[1]Values!M14</f>
        <v>-</v>
      </c>
      <c r="O24" s="4" t="str">
        <f>[1]Values!N14</f>
        <v>-</v>
      </c>
    </row>
    <row r="25" spans="1:15" x14ac:dyDescent="0.25">
      <c r="B25" s="2" t="str">
        <f>[1]Values!A15</f>
        <v>KWS Luddis</v>
      </c>
      <c r="C25" s="4">
        <f>[1]Values!B15</f>
        <v>3.5</v>
      </c>
      <c r="D25" s="4">
        <f>[1]Values!C15</f>
        <v>8</v>
      </c>
      <c r="E25" s="4">
        <f>[1]Values!D15</f>
        <v>2</v>
      </c>
      <c r="F25" s="4">
        <f>[1]Values!E15</f>
        <v>0.03</v>
      </c>
      <c r="G25" s="8">
        <f>[1]Values!F15</f>
        <v>37028</v>
      </c>
      <c r="H25" s="4">
        <f>[1]Values!G15</f>
        <v>77</v>
      </c>
      <c r="I25" s="9"/>
      <c r="J25" s="10">
        <f t="shared" si="0"/>
        <v>99.333333333333329</v>
      </c>
      <c r="K25" s="4">
        <f>[1]Values!J15</f>
        <v>99</v>
      </c>
      <c r="L25" s="4">
        <f>[1]Values!K15</f>
        <v>101</v>
      </c>
      <c r="M25" s="4">
        <f>[1]Values!L15</f>
        <v>98</v>
      </c>
      <c r="N25" s="4" t="str">
        <f>[1]Values!M15</f>
        <v>-</v>
      </c>
      <c r="O25" s="4" t="str">
        <f>[1]Values!N15</f>
        <v>-</v>
      </c>
    </row>
    <row r="26" spans="1:15" x14ac:dyDescent="0.25">
      <c r="B26" s="2" t="str">
        <f>[1]Values!A16</f>
        <v>KWS Tardis</v>
      </c>
      <c r="C26" s="4">
        <f>[1]Values!B16</f>
        <v>4.9000000000000004</v>
      </c>
      <c r="D26" s="4">
        <f>[1]Values!C16</f>
        <v>9</v>
      </c>
      <c r="E26" s="4">
        <f>[1]Values!D16</f>
        <v>1.4</v>
      </c>
      <c r="F26" s="4">
        <f>[1]Values!E16</f>
        <v>0.03</v>
      </c>
      <c r="G26" s="8">
        <f>[1]Values!F16</f>
        <v>37026</v>
      </c>
      <c r="H26" s="4">
        <f>[1]Values!G16</f>
        <v>76</v>
      </c>
      <c r="I26" s="9"/>
      <c r="J26" s="10">
        <f t="shared" si="0"/>
        <v>99.6</v>
      </c>
      <c r="K26" s="4">
        <f>[1]Values!J16</f>
        <v>97</v>
      </c>
      <c r="L26" s="4">
        <f>[1]Values!K16</f>
        <v>98</v>
      </c>
      <c r="M26" s="4">
        <f>[1]Values!L16</f>
        <v>97</v>
      </c>
      <c r="N26" s="4">
        <f>[1]Values!M16</f>
        <v>104</v>
      </c>
      <c r="O26" s="4">
        <f>[1]Values!N16</f>
        <v>102</v>
      </c>
    </row>
    <row r="27" spans="1:15" x14ac:dyDescent="0.25">
      <c r="B27" s="2" t="str">
        <f>[1]Values!A17</f>
        <v>LG Capitol</v>
      </c>
      <c r="C27" s="4">
        <f>[1]Values!B17</f>
        <v>3.7</v>
      </c>
      <c r="D27" s="4">
        <f>[1]Values!C17</f>
        <v>3.1</v>
      </c>
      <c r="E27" s="4">
        <f>[1]Values!D17</f>
        <v>2.9</v>
      </c>
      <c r="F27" s="4">
        <f>[1]Values!E17</f>
        <v>0.33</v>
      </c>
      <c r="G27" s="8">
        <f>[1]Values!F17</f>
        <v>37025</v>
      </c>
      <c r="H27" s="4">
        <f>[1]Values!G17</f>
        <v>73</v>
      </c>
      <c r="I27" s="12">
        <f>[1]Values!H17</f>
        <v>127</v>
      </c>
      <c r="J27" s="10">
        <f t="shared" si="0"/>
        <v>102.25</v>
      </c>
      <c r="K27" s="4">
        <f>[1]Values!J17</f>
        <v>100</v>
      </c>
      <c r="L27" s="4">
        <f>[1]Values!K17</f>
        <v>102</v>
      </c>
      <c r="M27" s="4">
        <f>[1]Values!L17</f>
        <v>101</v>
      </c>
      <c r="N27" s="4">
        <f>[1]Values!M17</f>
        <v>106</v>
      </c>
      <c r="O27" s="4" t="str">
        <f>[1]Values!N17</f>
        <v>-</v>
      </c>
    </row>
    <row r="28" spans="1:15" x14ac:dyDescent="0.25">
      <c r="A28" s="2" t="s">
        <v>38</v>
      </c>
      <c r="B28" s="2" t="str">
        <f>[1]Values!A18</f>
        <v>Molly</v>
      </c>
      <c r="C28" s="4">
        <f>[1]Values!B18</f>
        <v>0.59</v>
      </c>
      <c r="D28" s="4">
        <f>[1]Values!C18</f>
        <v>0.63</v>
      </c>
      <c r="E28" s="4">
        <f>[1]Values!D18</f>
        <v>0.21</v>
      </c>
      <c r="F28" s="4">
        <f>[1]Values!E18</f>
        <v>3</v>
      </c>
      <c r="G28" s="8">
        <f>[1]Values!F18</f>
        <v>37027</v>
      </c>
      <c r="H28" s="4">
        <f>[1]Values!G18</f>
        <v>83</v>
      </c>
      <c r="I28" s="9"/>
      <c r="J28" s="10">
        <f>AVERAGE(K28:O28)</f>
        <v>95.5</v>
      </c>
      <c r="K28" s="4">
        <f>[1]Values!J18</f>
        <v>95</v>
      </c>
      <c r="L28" s="4">
        <f>[1]Values!K18</f>
        <v>96</v>
      </c>
      <c r="M28" s="4" t="str">
        <f>[1]Values!L18</f>
        <v>-</v>
      </c>
      <c r="N28" s="4" t="str">
        <f>[1]Values!M18</f>
        <v>-</v>
      </c>
      <c r="O28" s="4" t="str">
        <f>[1]Values!N18</f>
        <v>-</v>
      </c>
    </row>
    <row r="29" spans="1:15" x14ac:dyDescent="0.25">
      <c r="B29" s="2" t="str">
        <f>[1]Values!A19</f>
        <v>NOS 919.016-59</v>
      </c>
      <c r="C29" s="4">
        <f>[1]Values!B19</f>
        <v>3</v>
      </c>
      <c r="D29" s="4">
        <f>[1]Values!C19</f>
        <v>3.2</v>
      </c>
      <c r="E29" s="4">
        <f>[1]Values!D19</f>
        <v>0.69</v>
      </c>
      <c r="F29" s="4">
        <f>[1]Values!E19</f>
        <v>0.03</v>
      </c>
      <c r="G29" s="8">
        <f>[1]Values!F19</f>
        <v>37027</v>
      </c>
      <c r="H29" s="4">
        <f>[1]Values!G19</f>
        <v>90</v>
      </c>
      <c r="I29" s="9">
        <f>[1]Values!H19</f>
        <v>16.399999999999999</v>
      </c>
      <c r="J29" s="10">
        <f t="shared" si="0"/>
        <v>102</v>
      </c>
      <c r="K29" s="4">
        <f>[1]Values!J19</f>
        <v>102</v>
      </c>
      <c r="L29" s="4" t="str">
        <f>[1]Values!K19</f>
        <v>-</v>
      </c>
      <c r="M29" s="4" t="str">
        <f>[1]Values!L19</f>
        <v>-</v>
      </c>
      <c r="N29" s="4" t="str">
        <f>[1]Values!M19</f>
        <v>-</v>
      </c>
      <c r="O29" s="4" t="str">
        <f>[1]Values!N19</f>
        <v>-</v>
      </c>
    </row>
    <row r="30" spans="1:15" x14ac:dyDescent="0.25">
      <c r="B30" s="2" t="str">
        <f>[1]Values!A20</f>
        <v>NOS 919.020-62</v>
      </c>
      <c r="C30" s="4">
        <f>[1]Values!B20</f>
        <v>8</v>
      </c>
      <c r="D30" s="4">
        <f>[1]Values!C20</f>
        <v>6</v>
      </c>
      <c r="E30" s="4">
        <f>[1]Values!D20</f>
        <v>2.6</v>
      </c>
      <c r="F30" s="4">
        <f>[1]Values!E20</f>
        <v>0</v>
      </c>
      <c r="G30" s="8">
        <f>[1]Values!F20</f>
        <v>37026</v>
      </c>
      <c r="H30" s="4">
        <f>[1]Values!G20</f>
        <v>82</v>
      </c>
      <c r="I30" s="9">
        <f>[1]Values!H20</f>
        <v>48.1</v>
      </c>
      <c r="J30" s="10">
        <f t="shared" si="0"/>
        <v>103</v>
      </c>
      <c r="K30" s="4">
        <f>[1]Values!J20</f>
        <v>103</v>
      </c>
      <c r="L30" s="4" t="str">
        <f>[1]Values!K20</f>
        <v>-</v>
      </c>
      <c r="M30" s="4" t="str">
        <f>[1]Values!L20</f>
        <v>-</v>
      </c>
      <c r="N30" s="4" t="str">
        <f>[1]Values!M20</f>
        <v>-</v>
      </c>
      <c r="O30" s="4" t="str">
        <f>[1]Values!N20</f>
        <v>-</v>
      </c>
    </row>
    <row r="31" spans="1:15" x14ac:dyDescent="0.25">
      <c r="B31" s="2" t="str">
        <f>[1]Values!A21</f>
        <v>NOS Contador</v>
      </c>
      <c r="C31" s="4">
        <f>[1]Values!B21</f>
        <v>3.5</v>
      </c>
      <c r="D31" s="4">
        <f>[1]Values!C21</f>
        <v>2.5</v>
      </c>
      <c r="E31" s="4">
        <f>[1]Values!D21</f>
        <v>1.1000000000000001</v>
      </c>
      <c r="F31" s="4">
        <f>[1]Values!E21</f>
        <v>0</v>
      </c>
      <c r="G31" s="8">
        <f>[1]Values!F21</f>
        <v>37026</v>
      </c>
      <c r="H31" s="4">
        <f>[1]Values!G21</f>
        <v>78</v>
      </c>
      <c r="I31" s="9"/>
      <c r="J31" s="10">
        <f t="shared" si="0"/>
        <v>101.5</v>
      </c>
      <c r="K31" s="4">
        <f>[1]Values!J21</f>
        <v>99</v>
      </c>
      <c r="L31" s="4">
        <f>[1]Values!K21</f>
        <v>97</v>
      </c>
      <c r="M31" s="4">
        <f>[1]Values!L21</f>
        <v>104</v>
      </c>
      <c r="N31" s="4">
        <f>[1]Values!M21</f>
        <v>106</v>
      </c>
      <c r="O31" s="4" t="str">
        <f>[1]Values!N21</f>
        <v>-</v>
      </c>
    </row>
    <row r="32" spans="1:15" x14ac:dyDescent="0.25">
      <c r="B32" s="2" t="str">
        <f>[1]Values!A22</f>
        <v>NOS Valverde</v>
      </c>
      <c r="C32" s="4">
        <f>[1]Values!B22</f>
        <v>1.1000000000000001</v>
      </c>
      <c r="D32" s="4">
        <f>[1]Values!C22</f>
        <v>3.7</v>
      </c>
      <c r="E32" s="4">
        <f>[1]Values!D22</f>
        <v>3</v>
      </c>
      <c r="F32" s="4">
        <f>[1]Values!E22</f>
        <v>0.03</v>
      </c>
      <c r="G32" s="8">
        <f>[1]Values!F22</f>
        <v>37026</v>
      </c>
      <c r="H32" s="4">
        <f>[1]Values!G22</f>
        <v>83</v>
      </c>
      <c r="I32" s="12">
        <f>[1]Values!H22</f>
        <v>591.66999999999996</v>
      </c>
      <c r="J32" s="10">
        <f t="shared" si="0"/>
        <v>103</v>
      </c>
      <c r="K32" s="4">
        <f>[1]Values!J22</f>
        <v>103</v>
      </c>
      <c r="L32" s="4">
        <f>[1]Values!K22</f>
        <v>104</v>
      </c>
      <c r="M32" s="4">
        <f>[1]Values!L22</f>
        <v>102</v>
      </c>
      <c r="N32" s="4" t="str">
        <f>[1]Values!M22</f>
        <v>-</v>
      </c>
      <c r="O32" s="4" t="str">
        <f>[1]Values!N22</f>
        <v>-</v>
      </c>
    </row>
    <row r="33" spans="2:15" x14ac:dyDescent="0.25">
      <c r="B33" s="2" t="str">
        <f>[1]Values!A23</f>
        <v>Orcade</v>
      </c>
      <c r="C33" s="4">
        <f>[1]Values!B23</f>
        <v>1.2</v>
      </c>
      <c r="D33" s="4">
        <f>[1]Values!C23</f>
        <v>0.38</v>
      </c>
      <c r="E33" s="4">
        <f>[1]Values!D23</f>
        <v>3.3</v>
      </c>
      <c r="F33" s="4">
        <f>[1]Values!E23</f>
        <v>0.52</v>
      </c>
      <c r="G33" s="8">
        <f>[1]Values!F23</f>
        <v>37027</v>
      </c>
      <c r="H33" s="4">
        <f>[1]Values!G23</f>
        <v>88</v>
      </c>
      <c r="I33" s="12">
        <f>[1]Values!H23</f>
        <v>107</v>
      </c>
      <c r="J33" s="10">
        <f t="shared" si="0"/>
        <v>99.25</v>
      </c>
      <c r="K33" s="4">
        <f>[1]Values!J23</f>
        <v>97</v>
      </c>
      <c r="L33" s="4">
        <f>[1]Values!K23</f>
        <v>97</v>
      </c>
      <c r="M33" s="4">
        <f>[1]Values!L23</f>
        <v>98</v>
      </c>
      <c r="N33" s="4">
        <f>[1]Values!M23</f>
        <v>105</v>
      </c>
      <c r="O33" s="4" t="str">
        <f>[1]Values!N23</f>
        <v>-</v>
      </c>
    </row>
    <row r="34" spans="2:15" x14ac:dyDescent="0.25">
      <c r="B34" s="2" t="str">
        <f>[1]Values!A24</f>
        <v>Organa</v>
      </c>
      <c r="C34" s="4">
        <f>[1]Values!B24</f>
        <v>1.2</v>
      </c>
      <c r="D34" s="4">
        <f>[1]Values!C24</f>
        <v>0.67</v>
      </c>
      <c r="E34" s="4">
        <f>[1]Values!D24</f>
        <v>2.9</v>
      </c>
      <c r="F34" s="4">
        <f>[1]Values!E24</f>
        <v>2</v>
      </c>
      <c r="G34" s="8">
        <f>[1]Values!F24</f>
        <v>37026</v>
      </c>
      <c r="H34" s="4">
        <f>[1]Values!G24</f>
        <v>89</v>
      </c>
      <c r="I34" s="12">
        <f>[1]Values!H24</f>
        <v>257.5</v>
      </c>
      <c r="J34" s="10">
        <f t="shared" si="0"/>
        <v>99</v>
      </c>
      <c r="K34" s="4">
        <f>[1]Values!J24</f>
        <v>97</v>
      </c>
      <c r="L34" s="4">
        <f>[1]Values!K24</f>
        <v>101</v>
      </c>
      <c r="M34" s="4" t="str">
        <f>[1]Values!L24</f>
        <v>-</v>
      </c>
      <c r="N34" s="4" t="str">
        <f>[1]Values!M24</f>
        <v>-</v>
      </c>
      <c r="O34" s="4" t="str">
        <f>[1]Values!N24</f>
        <v>-</v>
      </c>
    </row>
    <row r="35" spans="2:15" x14ac:dyDescent="0.25">
      <c r="B35" s="2" t="str">
        <f>[1]Values!A25</f>
        <v>Paquita</v>
      </c>
      <c r="C35" s="4">
        <f>[1]Values!B25</f>
        <v>1.2</v>
      </c>
      <c r="D35" s="4">
        <f>[1]Values!C25</f>
        <v>3.7</v>
      </c>
      <c r="E35" s="4">
        <f>[1]Values!D25</f>
        <v>2.7</v>
      </c>
      <c r="F35" s="4">
        <f>[1]Values!E25</f>
        <v>0.03</v>
      </c>
      <c r="G35" s="8">
        <f>[1]Values!F25</f>
        <v>37025</v>
      </c>
      <c r="H35" s="4">
        <f>[1]Values!G25</f>
        <v>90</v>
      </c>
      <c r="I35" s="9">
        <f>[1]Values!H25</f>
        <v>93</v>
      </c>
      <c r="J35" s="10">
        <f t="shared" si="0"/>
        <v>99.5</v>
      </c>
      <c r="K35" s="4">
        <f>[1]Values!J25</f>
        <v>99</v>
      </c>
      <c r="L35" s="4">
        <f>[1]Values!K25</f>
        <v>100</v>
      </c>
      <c r="M35" s="4" t="str">
        <f>[1]Values!L25</f>
        <v>-</v>
      </c>
      <c r="N35" s="4" t="str">
        <f>[1]Values!M25</f>
        <v>-</v>
      </c>
      <c r="O35" s="4" t="str">
        <f>[1]Values!N25</f>
        <v>-</v>
      </c>
    </row>
    <row r="36" spans="2:15" x14ac:dyDescent="0.25">
      <c r="B36" s="2" t="str">
        <f>[1]Values!A26</f>
        <v>Proctor</v>
      </c>
      <c r="C36" s="4">
        <f>[1]Values!B26</f>
        <v>2.7</v>
      </c>
      <c r="D36" s="4">
        <f>[1]Values!C26</f>
        <v>3.7</v>
      </c>
      <c r="E36" s="4">
        <f>[1]Values!D26</f>
        <v>0.4</v>
      </c>
      <c r="F36" s="4">
        <f>[1]Values!E26</f>
        <v>0.33</v>
      </c>
      <c r="G36" s="8">
        <f>[1]Values!F26</f>
        <v>37027</v>
      </c>
      <c r="H36" s="4">
        <f>[1]Values!G26</f>
        <v>79</v>
      </c>
      <c r="I36" s="9">
        <f>[1]Values!H26</f>
        <v>72</v>
      </c>
      <c r="J36" s="10">
        <f t="shared" si="0"/>
        <v>98.5</v>
      </c>
      <c r="K36" s="4">
        <f>[1]Values!J26</f>
        <v>100</v>
      </c>
      <c r="L36" s="4">
        <f>[1]Values!K26</f>
        <v>97</v>
      </c>
      <c r="M36" s="4" t="str">
        <f>[1]Values!L26</f>
        <v>-</v>
      </c>
      <c r="N36" s="4" t="str">
        <f>[1]Values!M26</f>
        <v>-</v>
      </c>
      <c r="O36" s="4" t="str">
        <f>[1]Values!N26</f>
        <v>-</v>
      </c>
    </row>
    <row r="37" spans="2:15" x14ac:dyDescent="0.25">
      <c r="B37" s="2" t="str">
        <f>[1]Values!A27</f>
        <v>Randi</v>
      </c>
      <c r="C37" s="4">
        <f>[1]Values!B27</f>
        <v>2.7</v>
      </c>
      <c r="D37" s="4">
        <f>[1]Values!C27</f>
        <v>11</v>
      </c>
      <c r="E37" s="4">
        <f>[1]Values!D27</f>
        <v>2.4</v>
      </c>
      <c r="F37" s="4">
        <f>[1]Values!E27</f>
        <v>0.5</v>
      </c>
      <c r="G37" s="8">
        <f>[1]Values!F27</f>
        <v>37027</v>
      </c>
      <c r="H37" s="4">
        <f>[1]Values!G27</f>
        <v>80</v>
      </c>
      <c r="I37" s="9"/>
      <c r="J37" s="10">
        <f t="shared" si="0"/>
        <v>98</v>
      </c>
      <c r="K37" s="4">
        <f>[1]Values!J27</f>
        <v>97</v>
      </c>
      <c r="L37" s="4">
        <f>[1]Values!K27</f>
        <v>94</v>
      </c>
      <c r="M37" s="4">
        <f>[1]Values!L27</f>
        <v>103</v>
      </c>
      <c r="N37" s="4" t="str">
        <f>[1]Values!M27</f>
        <v>-</v>
      </c>
      <c r="O37" s="4" t="str">
        <f>[1]Values!N27</f>
        <v>-</v>
      </c>
    </row>
    <row r="38" spans="2:15" x14ac:dyDescent="0.25">
      <c r="B38" s="2" t="str">
        <f>[1]Values!A28</f>
        <v>Rosemary</v>
      </c>
      <c r="C38" s="4">
        <f>[1]Values!B28</f>
        <v>5</v>
      </c>
      <c r="D38" s="4">
        <f>[1]Values!C28</f>
        <v>2.7</v>
      </c>
      <c r="E38" s="4">
        <f>[1]Values!D28</f>
        <v>1.9</v>
      </c>
      <c r="F38" s="4">
        <f>[1]Values!E28</f>
        <v>0.03</v>
      </c>
      <c r="G38" s="8">
        <f>[1]Values!F28</f>
        <v>37027</v>
      </c>
      <c r="H38" s="4">
        <f>[1]Values!G28</f>
        <v>84</v>
      </c>
      <c r="I38" s="9"/>
      <c r="J38" s="10">
        <f t="shared" si="0"/>
        <v>99</v>
      </c>
      <c r="K38" s="4">
        <f>[1]Values!J28</f>
        <v>99</v>
      </c>
      <c r="L38" s="4" t="str">
        <f>[1]Values!K28</f>
        <v>-</v>
      </c>
      <c r="M38" s="4" t="str">
        <f>[1]Values!L28</f>
        <v>-</v>
      </c>
      <c r="N38" s="4" t="str">
        <f>[1]Values!M28</f>
        <v>-</v>
      </c>
      <c r="O38" s="4" t="str">
        <f>[1]Values!N28</f>
        <v>-</v>
      </c>
    </row>
    <row r="39" spans="2:15" x14ac:dyDescent="0.25">
      <c r="B39" s="2" t="str">
        <f>[1]Values!A29</f>
        <v>SC 115-9</v>
      </c>
      <c r="C39" s="4">
        <f>[1]Values!B29</f>
        <v>1.4</v>
      </c>
      <c r="D39" s="4">
        <f>[1]Values!C29</f>
        <v>6</v>
      </c>
      <c r="E39" s="4">
        <f>[1]Values!D29</f>
        <v>0.24</v>
      </c>
      <c r="F39" s="4">
        <f>[1]Values!E29</f>
        <v>0.67</v>
      </c>
      <c r="G39" s="8">
        <f>[1]Values!F29</f>
        <v>37026</v>
      </c>
      <c r="H39" s="4">
        <f>[1]Values!G29</f>
        <v>101</v>
      </c>
      <c r="I39" s="9"/>
      <c r="J39" s="10">
        <f t="shared" si="0"/>
        <v>103</v>
      </c>
      <c r="K39" s="4">
        <f>[1]Values!J29</f>
        <v>103</v>
      </c>
      <c r="L39" s="4" t="str">
        <f>[1]Values!K29</f>
        <v>-</v>
      </c>
      <c r="M39" s="4" t="str">
        <f>[1]Values!L29</f>
        <v>-</v>
      </c>
      <c r="N39" s="4" t="str">
        <f>[1]Values!M29</f>
        <v>-</v>
      </c>
      <c r="O39" s="4" t="str">
        <f>[1]Values!N29</f>
        <v>-</v>
      </c>
    </row>
    <row r="40" spans="2:15" x14ac:dyDescent="0.25">
      <c r="B40" s="2" t="str">
        <f>[1]Values!A30</f>
        <v>SY Barnabus</v>
      </c>
      <c r="C40" s="4">
        <f>[1]Values!B30</f>
        <v>2.5</v>
      </c>
      <c r="D40" s="4">
        <f>[1]Values!C30</f>
        <v>4</v>
      </c>
      <c r="E40" s="4">
        <f>[1]Values!D30</f>
        <v>0.21</v>
      </c>
      <c r="F40" s="4">
        <f>[1]Values!E30</f>
        <v>1.2</v>
      </c>
      <c r="G40" s="8">
        <f>[1]Values!F30</f>
        <v>37026</v>
      </c>
      <c r="H40" s="4">
        <f>[1]Values!G30</f>
        <v>96</v>
      </c>
      <c r="I40" s="9">
        <f>[1]Values!H30</f>
        <v>71</v>
      </c>
      <c r="J40" s="10">
        <f t="shared" si="0"/>
        <v>104</v>
      </c>
      <c r="K40" s="4">
        <f>[1]Values!J30</f>
        <v>104</v>
      </c>
      <c r="L40" s="4" t="str">
        <f>[1]Values!K30</f>
        <v>-</v>
      </c>
      <c r="M40" s="4" t="str">
        <f>[1]Values!L30</f>
        <v>-</v>
      </c>
      <c r="N40" s="4" t="str">
        <f>[1]Values!M30</f>
        <v>-</v>
      </c>
      <c r="O40" s="4" t="str">
        <f>[1]Values!N30</f>
        <v>-</v>
      </c>
    </row>
    <row r="41" spans="2:15" x14ac:dyDescent="0.25">
      <c r="B41" s="2" t="str">
        <f>[1]Values!A31</f>
        <v>SY Chevioot</v>
      </c>
      <c r="C41" s="4">
        <f>[1]Values!B31</f>
        <v>1.5</v>
      </c>
      <c r="D41" s="4">
        <f>[1]Values!C31</f>
        <v>3.2</v>
      </c>
      <c r="E41" s="4">
        <f>[1]Values!D31</f>
        <v>0.4</v>
      </c>
      <c r="F41" s="4">
        <f>[1]Values!E31</f>
        <v>1.8</v>
      </c>
      <c r="G41" s="8">
        <v>46157</v>
      </c>
      <c r="H41" s="4">
        <f>[1]Values!G31</f>
        <v>99</v>
      </c>
      <c r="I41" s="4">
        <f>[1]Values!H31</f>
        <v>72</v>
      </c>
      <c r="J41" s="10">
        <f t="shared" si="0"/>
        <v>100.5</v>
      </c>
      <c r="K41" s="4">
        <f>[1]Values!J31</f>
        <v>101</v>
      </c>
      <c r="L41" s="4">
        <f>[1]Values!K31</f>
        <v>100</v>
      </c>
      <c r="M41" s="4" t="str">
        <f>[1]Values!L31</f>
        <v>-</v>
      </c>
      <c r="N41" s="4" t="str">
        <f>[1]Values!M31</f>
        <v>-</v>
      </c>
      <c r="O41" s="4" t="str">
        <f>[1]Values!N31</f>
        <v>-</v>
      </c>
    </row>
    <row r="42" spans="2:15" x14ac:dyDescent="0.25">
      <c r="B42" s="2" t="str">
        <f>[1]Values!A32</f>
        <v>SY Dakoota</v>
      </c>
      <c r="C42" s="4">
        <f>[1]Values!B32</f>
        <v>2.4</v>
      </c>
      <c r="D42" s="4">
        <f>[1]Values!C32</f>
        <v>10</v>
      </c>
      <c r="E42" s="4">
        <f>[1]Values!D32</f>
        <v>0</v>
      </c>
      <c r="F42" s="4">
        <f>[1]Values!E32</f>
        <v>0.23</v>
      </c>
      <c r="G42" s="8">
        <v>46156</v>
      </c>
      <c r="H42" s="4">
        <f>[1]Values!G32</f>
        <v>99</v>
      </c>
      <c r="I42" s="4"/>
      <c r="J42" s="10">
        <f>AVERAGE(K42:O42)</f>
        <v>101.6</v>
      </c>
      <c r="K42" s="4">
        <f>[1]Values!J32</f>
        <v>101</v>
      </c>
      <c r="L42" s="4">
        <f>[1]Values!K32</f>
        <v>98</v>
      </c>
      <c r="M42" s="4">
        <f>[1]Values!L32</f>
        <v>101</v>
      </c>
      <c r="N42" s="4">
        <f>[1]Values!M32</f>
        <v>104</v>
      </c>
      <c r="O42" s="4">
        <f>[1]Values!N32</f>
        <v>104</v>
      </c>
    </row>
    <row r="43" spans="2:15" x14ac:dyDescent="0.25">
      <c r="B43" t="str">
        <f>[1]Values!A33</f>
        <v>SY Fastnet</v>
      </c>
      <c r="C43" s="4">
        <f>[1]Values!B33</f>
        <v>2.2999999999999998</v>
      </c>
      <c r="D43" s="4">
        <f>[1]Values!C33</f>
        <v>4.0999999999999996</v>
      </c>
      <c r="E43" s="4">
        <f>[1]Values!D33</f>
        <v>0.37</v>
      </c>
      <c r="F43" s="4">
        <f>[1]Values!E33</f>
        <v>0.83</v>
      </c>
      <c r="G43" s="8">
        <v>46157</v>
      </c>
      <c r="H43" s="4">
        <f>[1]Values!G33</f>
        <v>102</v>
      </c>
      <c r="I43" s="4"/>
      <c r="J43" s="10">
        <f t="shared" si="0"/>
        <v>101</v>
      </c>
      <c r="K43" s="4">
        <f>[1]Values!J33</f>
        <v>101</v>
      </c>
      <c r="L43" s="4" t="str">
        <f>[1]Values!K33</f>
        <v>-</v>
      </c>
      <c r="M43" s="4" t="str">
        <f>[1]Values!L33</f>
        <v>-</v>
      </c>
      <c r="N43" s="4" t="str">
        <f>[1]Values!M33</f>
        <v>-</v>
      </c>
      <c r="O43" s="4" t="str">
        <f>[1]Values!N33</f>
        <v>-</v>
      </c>
    </row>
    <row r="44" spans="2:15" x14ac:dyDescent="0.25">
      <c r="B44" s="2" t="str">
        <f>[1]Values!A34</f>
        <v>SY Kestrel</v>
      </c>
      <c r="C44" s="4">
        <f>[1]Values!B34</f>
        <v>4.5</v>
      </c>
      <c r="D44" s="4">
        <f>[1]Values!C34</f>
        <v>11</v>
      </c>
      <c r="E44" s="4">
        <f>[1]Values!D34</f>
        <v>0.08</v>
      </c>
      <c r="F44" s="4">
        <f>[1]Values!E34</f>
        <v>0.22</v>
      </c>
      <c r="G44" s="8">
        <f>[1]Values!F34</f>
        <v>37025</v>
      </c>
      <c r="H44" s="4">
        <f>[1]Values!G34</f>
        <v>95</v>
      </c>
      <c r="I44" s="4">
        <f>[1]Values!H34</f>
        <v>90</v>
      </c>
      <c r="J44" s="10">
        <f t="shared" si="0"/>
        <v>97</v>
      </c>
      <c r="K44" s="4">
        <f>[1]Values!J34</f>
        <v>97</v>
      </c>
      <c r="L44" s="4" t="str">
        <f>[1]Values!K34</f>
        <v>-</v>
      </c>
      <c r="M44" s="4" t="str">
        <f>[1]Values!L34</f>
        <v>-</v>
      </c>
      <c r="N44" s="4" t="str">
        <f>[1]Values!M34</f>
        <v>-</v>
      </c>
      <c r="O44" s="4" t="str">
        <f>[1]Values!N34</f>
        <v>-</v>
      </c>
    </row>
    <row r="45" spans="2:15" x14ac:dyDescent="0.25">
      <c r="B45" s="2" t="str">
        <f>[1]Values!A35</f>
        <v>SY Loona</v>
      </c>
      <c r="C45" s="4">
        <f>[1]Values!B35</f>
        <v>3.8</v>
      </c>
      <c r="D45" s="4">
        <f>[1]Values!C35</f>
        <v>4.2</v>
      </c>
      <c r="E45" s="4">
        <f>[1]Values!D35</f>
        <v>0</v>
      </c>
      <c r="F45" s="4">
        <f>[1]Values!E35</f>
        <v>0</v>
      </c>
      <c r="G45" s="8">
        <f>[1]Values!F35</f>
        <v>37027</v>
      </c>
      <c r="H45" s="4">
        <f>[1]Values!G35</f>
        <v>97</v>
      </c>
      <c r="I45" s="4">
        <f>[1]Values!H35</f>
        <v>16.579999999999998</v>
      </c>
      <c r="J45" s="10">
        <f t="shared" si="0"/>
        <v>102.5</v>
      </c>
      <c r="K45" s="4">
        <f>[1]Values!J35</f>
        <v>104</v>
      </c>
      <c r="L45" s="4">
        <f>[1]Values!K35</f>
        <v>100</v>
      </c>
      <c r="M45" s="4">
        <f>[1]Values!L35</f>
        <v>102</v>
      </c>
      <c r="N45" s="4">
        <f>[1]Values!M35</f>
        <v>104</v>
      </c>
      <c r="O45" s="4" t="str">
        <f>[1]Values!N35</f>
        <v>-</v>
      </c>
    </row>
    <row r="46" spans="2:15" x14ac:dyDescent="0.25">
      <c r="B46" s="2" t="str">
        <f>[1]Values!A36</f>
        <v>SY Quantock</v>
      </c>
      <c r="C46" s="4">
        <f>[1]Values!B36</f>
        <v>1.3</v>
      </c>
      <c r="D46" s="4">
        <f>[1]Values!C36</f>
        <v>4.2</v>
      </c>
      <c r="E46" s="4">
        <f>[1]Values!D36</f>
        <v>0.23</v>
      </c>
      <c r="F46" s="4">
        <f>[1]Values!E36</f>
        <v>2.2000000000000002</v>
      </c>
      <c r="G46" s="8">
        <f>[1]Values!F36</f>
        <v>37025</v>
      </c>
      <c r="H46" s="4">
        <f>[1]Values!G36</f>
        <v>99</v>
      </c>
      <c r="I46" s="4">
        <f>[1]Values!H36</f>
        <v>32</v>
      </c>
      <c r="J46" s="10">
        <f t="shared" si="0"/>
        <v>99.5</v>
      </c>
      <c r="K46" s="4">
        <f>[1]Values!J36</f>
        <v>102</v>
      </c>
      <c r="L46" s="4">
        <f>[1]Values!K36</f>
        <v>97</v>
      </c>
      <c r="M46" s="4" t="str">
        <f>[1]Values!L36</f>
        <v>-</v>
      </c>
      <c r="N46" s="4" t="str">
        <f>[1]Values!M36</f>
        <v>-</v>
      </c>
      <c r="O46" s="4" t="str">
        <f>[1]Values!N36</f>
        <v>-</v>
      </c>
    </row>
    <row r="47" spans="2:15" x14ac:dyDescent="0.25">
      <c r="B47" s="2" t="str">
        <f>[1]Values!A37</f>
        <v>SY Scoop</v>
      </c>
      <c r="C47" s="4">
        <f>[1]Values!B37</f>
        <v>1.8</v>
      </c>
      <c r="D47" s="4">
        <f>[1]Values!C37</f>
        <v>6</v>
      </c>
      <c r="E47" s="4">
        <f>[1]Values!D37</f>
        <v>0.11</v>
      </c>
      <c r="F47" s="4">
        <f>[1]Values!E37</f>
        <v>0.27</v>
      </c>
      <c r="G47" s="8">
        <f>[1]Values!F37</f>
        <v>37025</v>
      </c>
      <c r="H47" s="4">
        <f>[1]Values!G37</f>
        <v>100</v>
      </c>
      <c r="I47" s="4"/>
      <c r="J47" s="10">
        <f t="shared" si="0"/>
        <v>102.6</v>
      </c>
      <c r="K47" s="4">
        <f>[1]Values!J37</f>
        <v>103</v>
      </c>
      <c r="L47" s="4">
        <f>[1]Values!K37</f>
        <v>99</v>
      </c>
      <c r="M47" s="4">
        <f>[1]Values!L37</f>
        <v>100</v>
      </c>
      <c r="N47" s="4">
        <f>[1]Values!M37</f>
        <v>105</v>
      </c>
      <c r="O47" s="4">
        <f>[1]Values!N37</f>
        <v>106</v>
      </c>
    </row>
    <row r="48" spans="2:15" x14ac:dyDescent="0.25">
      <c r="B48" s="2" t="str">
        <f>[1]Values!A38</f>
        <v>SY Sparoo</v>
      </c>
      <c r="C48" s="4">
        <f>[1]Values!B38</f>
        <v>4.4000000000000004</v>
      </c>
      <c r="D48" s="4">
        <f>[1]Values!C38</f>
        <v>4.8</v>
      </c>
      <c r="E48" s="4">
        <f>[1]Values!D38</f>
        <v>0.16</v>
      </c>
      <c r="F48" s="4">
        <f>[1]Values!E38</f>
        <v>0.18</v>
      </c>
      <c r="G48" s="8">
        <f>[1]Values!F38</f>
        <v>37026</v>
      </c>
      <c r="H48" s="4">
        <f>[1]Values!G38</f>
        <v>96</v>
      </c>
      <c r="I48" s="4">
        <f>[1]Values!H38</f>
        <v>59.9</v>
      </c>
      <c r="J48" s="10">
        <f t="shared" si="0"/>
        <v>98</v>
      </c>
      <c r="K48" s="4">
        <f>[1]Values!J38</f>
        <v>98</v>
      </c>
      <c r="L48" s="4">
        <f>[1]Values!K38</f>
        <v>98</v>
      </c>
      <c r="M48" s="4" t="str">
        <f>[1]Values!L38</f>
        <v>-</v>
      </c>
      <c r="N48" s="4" t="str">
        <f>[1]Values!M38</f>
        <v>-</v>
      </c>
      <c r="O48" s="4" t="str">
        <f>[1]Values!N38</f>
        <v>-</v>
      </c>
    </row>
    <row r="49" spans="2:15" x14ac:dyDescent="0.25">
      <c r="B49" t="str">
        <f>[1]Values!A39</f>
        <v>SY Zoomba</v>
      </c>
      <c r="C49" s="4">
        <f>[1]Values!B39</f>
        <v>4.0999999999999996</v>
      </c>
      <c r="D49" s="4">
        <f>[1]Values!C39</f>
        <v>8</v>
      </c>
      <c r="E49" s="4">
        <f>[1]Values!D39</f>
        <v>0.77</v>
      </c>
      <c r="F49" s="4">
        <f>[1]Values!E39</f>
        <v>0.27</v>
      </c>
      <c r="G49" s="8">
        <v>46156</v>
      </c>
      <c r="H49" s="4">
        <f>[1]Values!G39</f>
        <v>102</v>
      </c>
      <c r="I49" s="4">
        <f>[1]Values!H39</f>
        <v>273</v>
      </c>
      <c r="J49" s="10">
        <f t="shared" si="0"/>
        <v>100</v>
      </c>
      <c r="K49" s="4">
        <f>[1]Values!J39</f>
        <v>100</v>
      </c>
      <c r="L49" s="4" t="str">
        <f>[1]Values!K39</f>
        <v>-</v>
      </c>
      <c r="M49" s="4" t="str">
        <f>[1]Values!L39</f>
        <v>-</v>
      </c>
      <c r="N49" s="4" t="str">
        <f>[1]Values!M39</f>
        <v>-</v>
      </c>
      <c r="O49" s="4" t="str">
        <f>[1]Values!N39</f>
        <v>-</v>
      </c>
    </row>
    <row r="50" spans="2:15" x14ac:dyDescent="0.25">
      <c r="B50" s="3"/>
      <c r="C50" s="11"/>
      <c r="D50" s="11"/>
      <c r="E50" s="11"/>
      <c r="F50" s="11"/>
    </row>
    <row r="51" spans="2:15" x14ac:dyDescent="0.25">
      <c r="B51" s="3"/>
      <c r="C51" s="11"/>
      <c r="D51" s="11"/>
      <c r="E51" s="11"/>
      <c r="F51" s="11"/>
    </row>
    <row r="53" spans="2:15" x14ac:dyDescent="0.25">
      <c r="B53" s="3" t="s">
        <v>16</v>
      </c>
    </row>
    <row r="54" spans="2:15" x14ac:dyDescent="0.25">
      <c r="B54" s="2" t="str">
        <f t="shared" ref="B54:H54" si="1">B15</f>
        <v>Annemiek</v>
      </c>
      <c r="C54" s="4">
        <f t="shared" si="1"/>
        <v>1.2</v>
      </c>
      <c r="D54" s="4">
        <f t="shared" si="1"/>
        <v>4</v>
      </c>
      <c r="E54" s="4">
        <f t="shared" si="1"/>
        <v>1.6</v>
      </c>
      <c r="F54" s="4">
        <f t="shared" si="1"/>
        <v>0</v>
      </c>
      <c r="G54" s="8">
        <f t="shared" si="1"/>
        <v>37026</v>
      </c>
      <c r="H54" s="4">
        <f t="shared" si="1"/>
        <v>88</v>
      </c>
    </row>
    <row r="55" spans="2:15" x14ac:dyDescent="0.25">
      <c r="B55" s="2" t="str">
        <f t="shared" ref="B55:H55" si="2">B27</f>
        <v>LG Capitol</v>
      </c>
      <c r="C55" s="4">
        <f t="shared" si="2"/>
        <v>3.7</v>
      </c>
      <c r="D55" s="4">
        <f t="shared" si="2"/>
        <v>3.1</v>
      </c>
      <c r="E55" s="4">
        <f t="shared" si="2"/>
        <v>2.9</v>
      </c>
      <c r="F55" s="4">
        <f t="shared" si="2"/>
        <v>0.33</v>
      </c>
      <c r="G55" s="8">
        <f t="shared" si="2"/>
        <v>37025</v>
      </c>
      <c r="H55" s="4">
        <f t="shared" si="2"/>
        <v>73</v>
      </c>
    </row>
    <row r="56" spans="2:15" x14ac:dyDescent="0.25">
      <c r="B56" s="2" t="str">
        <f t="shared" ref="B56:H56" si="3">B32</f>
        <v>NOS Valverde</v>
      </c>
      <c r="C56" s="4">
        <f t="shared" si="3"/>
        <v>1.1000000000000001</v>
      </c>
      <c r="D56" s="4">
        <f t="shared" si="3"/>
        <v>3.7</v>
      </c>
      <c r="E56" s="4">
        <f t="shared" si="3"/>
        <v>3</v>
      </c>
      <c r="F56" s="4">
        <f t="shared" si="3"/>
        <v>0.03</v>
      </c>
      <c r="G56" s="8">
        <f t="shared" si="3"/>
        <v>37026</v>
      </c>
      <c r="H56" s="4">
        <f t="shared" si="3"/>
        <v>83</v>
      </c>
    </row>
    <row r="57" spans="2:15" x14ac:dyDescent="0.25">
      <c r="B57" s="2" t="str">
        <f t="shared" ref="B57:H57" si="4">B33</f>
        <v>Orcade</v>
      </c>
      <c r="C57" s="4">
        <f t="shared" si="4"/>
        <v>1.2</v>
      </c>
      <c r="D57" s="4">
        <f t="shared" si="4"/>
        <v>0.38</v>
      </c>
      <c r="E57" s="4">
        <f t="shared" si="4"/>
        <v>3.3</v>
      </c>
      <c r="F57" s="4">
        <f t="shared" si="4"/>
        <v>0.52</v>
      </c>
      <c r="G57" s="8">
        <f t="shared" si="4"/>
        <v>37027</v>
      </c>
      <c r="H57" s="4">
        <f t="shared" si="4"/>
        <v>88</v>
      </c>
    </row>
    <row r="58" spans="2:15" x14ac:dyDescent="0.25">
      <c r="B58" s="2" t="str">
        <f t="shared" ref="B58:H58" si="5">B34</f>
        <v>Organa</v>
      </c>
      <c r="C58" s="4">
        <f t="shared" si="5"/>
        <v>1.2</v>
      </c>
      <c r="D58" s="4">
        <f t="shared" si="5"/>
        <v>0.67</v>
      </c>
      <c r="E58" s="4">
        <f t="shared" si="5"/>
        <v>2.9</v>
      </c>
      <c r="F58" s="4">
        <f t="shared" si="5"/>
        <v>2</v>
      </c>
      <c r="G58" s="8">
        <f t="shared" si="5"/>
        <v>37026</v>
      </c>
      <c r="H58" s="4">
        <f t="shared" si="5"/>
        <v>89</v>
      </c>
    </row>
    <row r="59" spans="2:15" x14ac:dyDescent="0.25">
      <c r="B59" s="3" t="s">
        <v>17</v>
      </c>
      <c r="G59" s="5" t="s">
        <v>20</v>
      </c>
      <c r="H59" s="5" t="s">
        <v>23</v>
      </c>
    </row>
    <row r="60" spans="2:15" x14ac:dyDescent="0.25">
      <c r="B60" s="3" t="s">
        <v>18</v>
      </c>
      <c r="C60" s="11">
        <f>AVERAGE(C54:C58)</f>
        <v>1.6800000000000002</v>
      </c>
      <c r="D60" s="11">
        <f t="shared" ref="D60:F60" si="6">AVERAGE(D54:D58)</f>
        <v>2.37</v>
      </c>
      <c r="E60" s="11">
        <f t="shared" si="6"/>
        <v>2.74</v>
      </c>
      <c r="F60" s="11">
        <f t="shared" si="6"/>
        <v>0.57599999999999996</v>
      </c>
    </row>
    <row r="61" spans="2:15" x14ac:dyDescent="0.25">
      <c r="B61" s="6" t="s">
        <v>19</v>
      </c>
      <c r="C61" s="7">
        <v>1.7</v>
      </c>
      <c r="D61" s="7">
        <f>D60*1.5</f>
        <v>3.5550000000000002</v>
      </c>
      <c r="E61" s="7">
        <f t="shared" ref="E61:F61" si="7">E60*1.5</f>
        <v>4.1100000000000003</v>
      </c>
      <c r="F61" s="7">
        <v>1.4</v>
      </c>
    </row>
    <row r="64" spans="2:15" x14ac:dyDescent="0.25">
      <c r="G64" s="8"/>
    </row>
    <row r="66" spans="1:8" x14ac:dyDescent="0.25">
      <c r="B66" s="3" t="s">
        <v>24</v>
      </c>
      <c r="C66" s="5"/>
      <c r="D66" s="5"/>
    </row>
    <row r="67" spans="1:8" x14ac:dyDescent="0.25">
      <c r="B67" s="3"/>
      <c r="C67" s="5"/>
      <c r="D67" s="5"/>
    </row>
    <row r="68" spans="1:8" x14ac:dyDescent="0.25">
      <c r="A68" s="2" t="s">
        <v>42</v>
      </c>
      <c r="B68" s="18">
        <v>2041</v>
      </c>
    </row>
    <row r="69" spans="1:8" x14ac:dyDescent="0.25">
      <c r="A69" s="3"/>
      <c r="B69" t="s">
        <v>25</v>
      </c>
      <c r="C69" s="4">
        <f t="shared" ref="C69:H69" si="8">C28</f>
        <v>0.59</v>
      </c>
      <c r="D69" s="4">
        <f t="shared" si="8"/>
        <v>0.63</v>
      </c>
      <c r="E69" s="4">
        <f t="shared" si="8"/>
        <v>0.21</v>
      </c>
      <c r="F69" s="4">
        <f t="shared" si="8"/>
        <v>3</v>
      </c>
      <c r="G69" s="8">
        <v>46158</v>
      </c>
      <c r="H69" s="4">
        <f t="shared" si="8"/>
        <v>83</v>
      </c>
    </row>
    <row r="70" spans="1:8" x14ac:dyDescent="0.25">
      <c r="B70" t="s">
        <v>26</v>
      </c>
      <c r="C70" s="4">
        <f t="shared" ref="C70:H70" si="9">C56</f>
        <v>1.1000000000000001</v>
      </c>
      <c r="D70" s="4">
        <f t="shared" si="9"/>
        <v>3.7</v>
      </c>
      <c r="E70" s="4">
        <f t="shared" si="9"/>
        <v>3</v>
      </c>
      <c r="F70" s="4">
        <f t="shared" si="9"/>
        <v>0.03</v>
      </c>
      <c r="G70" s="8">
        <f t="shared" si="9"/>
        <v>37026</v>
      </c>
      <c r="H70" s="4">
        <f t="shared" si="9"/>
        <v>83</v>
      </c>
    </row>
    <row r="71" spans="1:8" x14ac:dyDescent="0.25">
      <c r="B71" t="s">
        <v>27</v>
      </c>
      <c r="C71" s="4">
        <f t="shared" ref="C71:H71" si="10">C58</f>
        <v>1.2</v>
      </c>
      <c r="D71" s="4">
        <f t="shared" si="10"/>
        <v>0.67</v>
      </c>
      <c r="E71" s="4">
        <f t="shared" si="10"/>
        <v>2.9</v>
      </c>
      <c r="F71" s="4">
        <f t="shared" si="10"/>
        <v>2</v>
      </c>
      <c r="G71" s="8">
        <f t="shared" si="10"/>
        <v>37026</v>
      </c>
      <c r="H71" s="4">
        <f t="shared" si="10"/>
        <v>89</v>
      </c>
    </row>
    <row r="72" spans="1:8" x14ac:dyDescent="0.25">
      <c r="B72" s="3" t="s">
        <v>17</v>
      </c>
      <c r="G72" s="5" t="s">
        <v>33</v>
      </c>
      <c r="H72" s="5" t="s">
        <v>34</v>
      </c>
    </row>
    <row r="73" spans="1:8" x14ac:dyDescent="0.25">
      <c r="A73"/>
      <c r="B73" s="3" t="s">
        <v>18</v>
      </c>
      <c r="C73" s="11">
        <f>AVERAGE(C69:C71)</f>
        <v>0.96333333333333326</v>
      </c>
      <c r="D73" s="11">
        <f>AVERAGE(D69:D71)</f>
        <v>1.6666666666666667</v>
      </c>
      <c r="E73" s="11">
        <f>AVERAGE(E69:E71)</f>
        <v>2.0366666666666666</v>
      </c>
      <c r="F73" s="15">
        <f>AVERAGE(F69:F71)</f>
        <v>1.6766666666666665</v>
      </c>
    </row>
    <row r="74" spans="1:8" x14ac:dyDescent="0.25">
      <c r="B74" s="3"/>
      <c r="C74" s="11"/>
      <c r="D74" s="11"/>
      <c r="E74" s="11"/>
      <c r="F74" s="11"/>
    </row>
    <row r="75" spans="1:8" x14ac:dyDescent="0.25">
      <c r="B75" s="3"/>
      <c r="C75" s="11"/>
      <c r="D75" s="11"/>
      <c r="E75" s="11"/>
      <c r="F75" s="11"/>
    </row>
    <row r="76" spans="1:8" x14ac:dyDescent="0.25">
      <c r="A76" s="2" t="s">
        <v>42</v>
      </c>
      <c r="B76" s="18">
        <v>2042</v>
      </c>
    </row>
    <row r="77" spans="1:8" x14ac:dyDescent="0.25">
      <c r="A77" s="3"/>
      <c r="B77" t="s">
        <v>25</v>
      </c>
      <c r="C77" s="4">
        <f>C28</f>
        <v>0.59</v>
      </c>
      <c r="D77" s="4">
        <f>D28</f>
        <v>0.63</v>
      </c>
      <c r="E77" s="4">
        <f>E28</f>
        <v>0.21</v>
      </c>
      <c r="F77" s="4">
        <f>F28</f>
        <v>3</v>
      </c>
      <c r="G77" s="8">
        <v>46158</v>
      </c>
      <c r="H77" s="4">
        <f>H28</f>
        <v>83</v>
      </c>
    </row>
    <row r="78" spans="1:8" x14ac:dyDescent="0.25">
      <c r="B78" t="s">
        <v>28</v>
      </c>
      <c r="C78" s="4">
        <f t="shared" ref="C78:H78" si="11">C57</f>
        <v>1.2</v>
      </c>
      <c r="D78" s="4">
        <f t="shared" si="11"/>
        <v>0.38</v>
      </c>
      <c r="E78" s="4">
        <f t="shared" si="11"/>
        <v>3.3</v>
      </c>
      <c r="F78" s="4">
        <f t="shared" si="11"/>
        <v>0.52</v>
      </c>
      <c r="G78" s="8">
        <f t="shared" si="11"/>
        <v>37027</v>
      </c>
      <c r="H78" s="4">
        <f t="shared" si="11"/>
        <v>88</v>
      </c>
    </row>
    <row r="79" spans="1:8" x14ac:dyDescent="0.25">
      <c r="B79" t="s">
        <v>27</v>
      </c>
      <c r="C79" s="4">
        <f t="shared" ref="C79:H79" si="12">C58</f>
        <v>1.2</v>
      </c>
      <c r="D79" s="4">
        <f t="shared" si="12"/>
        <v>0.67</v>
      </c>
      <c r="E79" s="4">
        <f t="shared" si="12"/>
        <v>2.9</v>
      </c>
      <c r="F79" s="4">
        <f t="shared" si="12"/>
        <v>2</v>
      </c>
      <c r="G79" s="8">
        <f t="shared" si="12"/>
        <v>37026</v>
      </c>
      <c r="H79" s="4">
        <f t="shared" si="12"/>
        <v>89</v>
      </c>
    </row>
    <row r="80" spans="1:8" x14ac:dyDescent="0.25">
      <c r="B80" s="3" t="s">
        <v>17</v>
      </c>
      <c r="G80" s="5" t="s">
        <v>33</v>
      </c>
      <c r="H80" s="5" t="s">
        <v>34</v>
      </c>
    </row>
    <row r="81" spans="1:8" x14ac:dyDescent="0.25">
      <c r="B81" s="3" t="s">
        <v>18</v>
      </c>
      <c r="C81" s="11">
        <f>AVERAGE(C77:C79)</f>
        <v>0.9966666666666667</v>
      </c>
      <c r="D81" s="11">
        <f>AVERAGE(D77:D79)</f>
        <v>0.56000000000000005</v>
      </c>
      <c r="E81" s="11">
        <f>AVERAGE(E77:E79)</f>
        <v>2.1366666666666667</v>
      </c>
      <c r="F81" s="15">
        <f>AVERAGE(F77:F79)</f>
        <v>1.8399999999999999</v>
      </c>
      <c r="G81" s="5"/>
    </row>
    <row r="82" spans="1:8" x14ac:dyDescent="0.25">
      <c r="B82" s="3"/>
      <c r="C82" s="11"/>
      <c r="D82" s="11"/>
      <c r="E82" s="11"/>
      <c r="F82" s="11"/>
      <c r="G82" s="5"/>
    </row>
    <row r="83" spans="1:8" x14ac:dyDescent="0.25">
      <c r="B83" s="3"/>
      <c r="C83" s="11"/>
      <c r="D83" s="11"/>
      <c r="E83" s="11"/>
      <c r="F83" s="11"/>
      <c r="G83" s="5"/>
    </row>
    <row r="84" spans="1:8" x14ac:dyDescent="0.25">
      <c r="A84" s="2" t="s">
        <v>43</v>
      </c>
      <c r="B84" s="18">
        <v>2043</v>
      </c>
    </row>
    <row r="85" spans="1:8" x14ac:dyDescent="0.25">
      <c r="A85" s="3"/>
      <c r="B85" t="s">
        <v>29</v>
      </c>
      <c r="C85" s="13">
        <f t="shared" ref="C85:F86" si="13">C17</f>
        <v>0.66</v>
      </c>
      <c r="D85" s="4">
        <f t="shared" si="13"/>
        <v>1.5</v>
      </c>
      <c r="E85" s="4">
        <f t="shared" si="13"/>
        <v>1.1000000000000001</v>
      </c>
      <c r="F85" s="4">
        <f t="shared" si="13"/>
        <v>0.77</v>
      </c>
      <c r="G85" s="8">
        <v>46160</v>
      </c>
      <c r="H85" s="4">
        <f>H17</f>
        <v>87</v>
      </c>
    </row>
    <row r="86" spans="1:8" x14ac:dyDescent="0.25">
      <c r="B86" t="s">
        <v>30</v>
      </c>
      <c r="C86" s="4">
        <f t="shared" si="13"/>
        <v>4.5</v>
      </c>
      <c r="D86" s="4">
        <f t="shared" si="13"/>
        <v>6</v>
      </c>
      <c r="E86" s="4">
        <f t="shared" si="13"/>
        <v>0.14000000000000001</v>
      </c>
      <c r="F86" s="4">
        <f t="shared" si="13"/>
        <v>0.43</v>
      </c>
      <c r="G86" s="8">
        <v>46158</v>
      </c>
      <c r="H86" s="4">
        <f>H18</f>
        <v>102</v>
      </c>
    </row>
    <row r="87" spans="1:8" x14ac:dyDescent="0.25">
      <c r="B87" t="s">
        <v>31</v>
      </c>
      <c r="C87" s="4">
        <f>C27</f>
        <v>3.7</v>
      </c>
      <c r="D87" s="4">
        <f>D27</f>
        <v>3.1</v>
      </c>
      <c r="E87" s="4">
        <f>E27</f>
        <v>2.9</v>
      </c>
      <c r="F87" s="4">
        <f>F27</f>
        <v>0.33</v>
      </c>
      <c r="G87" s="8">
        <v>46156</v>
      </c>
      <c r="H87" s="4">
        <f>H27</f>
        <v>73</v>
      </c>
    </row>
    <row r="88" spans="1:8" x14ac:dyDescent="0.25">
      <c r="B88" s="3" t="s">
        <v>17</v>
      </c>
      <c r="C88" s="5"/>
      <c r="D88" s="5"/>
      <c r="E88" s="5"/>
      <c r="F88" s="5"/>
      <c r="G88" s="16" t="s">
        <v>36</v>
      </c>
      <c r="H88" s="14" t="s">
        <v>37</v>
      </c>
    </row>
    <row r="89" spans="1:8" x14ac:dyDescent="0.25">
      <c r="B89" s="3" t="s">
        <v>18</v>
      </c>
      <c r="C89" s="15">
        <f>AVERAGE(C85:C87)</f>
        <v>2.9533333333333331</v>
      </c>
      <c r="D89" s="11">
        <f>AVERAGE(D85:D87)</f>
        <v>3.5333333333333332</v>
      </c>
      <c r="E89" s="11">
        <f>AVERAGE(E85:E87)</f>
        <v>1.3800000000000001</v>
      </c>
      <c r="F89" s="11">
        <f>AVERAGE(F85:F87)</f>
        <v>0.51</v>
      </c>
      <c r="G89" s="5"/>
      <c r="H89" s="5"/>
    </row>
    <row r="90" spans="1:8" x14ac:dyDescent="0.25">
      <c r="B90" s="3"/>
      <c r="C90" s="11"/>
      <c r="D90" s="11"/>
      <c r="E90" s="11"/>
      <c r="F90" s="11"/>
      <c r="G90" s="5"/>
      <c r="H90" s="5"/>
    </row>
    <row r="91" spans="1:8" x14ac:dyDescent="0.25">
      <c r="B91" s="3"/>
      <c r="C91" s="11"/>
      <c r="D91" s="11"/>
      <c r="E91" s="11"/>
      <c r="F91" s="11"/>
      <c r="G91" s="5"/>
      <c r="H91" s="5"/>
    </row>
    <row r="92" spans="1:8" x14ac:dyDescent="0.25">
      <c r="A92" s="23" t="s">
        <v>44</v>
      </c>
      <c r="B92" s="18">
        <v>2044</v>
      </c>
    </row>
    <row r="93" spans="1:8" x14ac:dyDescent="0.25">
      <c r="A93" s="3"/>
      <c r="B93" t="s">
        <v>29</v>
      </c>
      <c r="C93" s="4">
        <f>C17</f>
        <v>0.66</v>
      </c>
      <c r="D93" s="4">
        <f>D17</f>
        <v>1.5</v>
      </c>
      <c r="E93" s="4">
        <f>E17</f>
        <v>1.1000000000000001</v>
      </c>
      <c r="F93" s="4">
        <f>F17</f>
        <v>0.77</v>
      </c>
      <c r="G93" s="8">
        <v>46160</v>
      </c>
      <c r="H93" s="4">
        <f>H17</f>
        <v>87</v>
      </c>
    </row>
    <row r="94" spans="1:8" x14ac:dyDescent="0.25">
      <c r="B94" t="s">
        <v>32</v>
      </c>
      <c r="C94" s="4">
        <f>C36</f>
        <v>2.7</v>
      </c>
      <c r="D94" s="4">
        <f>D36</f>
        <v>3.7</v>
      </c>
      <c r="E94" s="4">
        <f>E36</f>
        <v>0.4</v>
      </c>
      <c r="F94" s="4">
        <f>F36</f>
        <v>0.33</v>
      </c>
      <c r="G94" s="8">
        <v>46158</v>
      </c>
      <c r="H94" s="4">
        <f>H36</f>
        <v>79</v>
      </c>
    </row>
    <row r="95" spans="1:8" x14ac:dyDescent="0.25">
      <c r="B95" t="s">
        <v>31</v>
      </c>
      <c r="C95" s="4">
        <f>C27</f>
        <v>3.7</v>
      </c>
      <c r="D95" s="4">
        <f>D27</f>
        <v>3.1</v>
      </c>
      <c r="E95" s="4">
        <f>E27</f>
        <v>2.9</v>
      </c>
      <c r="F95" s="4">
        <f>F27</f>
        <v>0.33</v>
      </c>
      <c r="G95" s="8">
        <v>46156</v>
      </c>
      <c r="H95" s="4">
        <f>H27</f>
        <v>73</v>
      </c>
    </row>
    <row r="96" spans="1:8" x14ac:dyDescent="0.25">
      <c r="A96"/>
      <c r="B96" t="s">
        <v>17</v>
      </c>
      <c r="G96" s="16" t="s">
        <v>36</v>
      </c>
      <c r="H96" s="5" t="s">
        <v>35</v>
      </c>
    </row>
    <row r="97" spans="1:6" x14ac:dyDescent="0.25">
      <c r="A97" s="19"/>
      <c r="B97" t="s">
        <v>18</v>
      </c>
      <c r="C97" s="15">
        <f>AVERAGE(C93:C95)</f>
        <v>2.3533333333333335</v>
      </c>
      <c r="D97" s="11">
        <f>AVERAGE(D93:D95)</f>
        <v>2.7666666666666671</v>
      </c>
      <c r="E97" s="11">
        <f>AVERAGE(E93:E95)</f>
        <v>1.4666666666666668</v>
      </c>
      <c r="F97" s="11">
        <f>AVERAGE(F93:F95)</f>
        <v>0.47666666666666674</v>
      </c>
    </row>
    <row r="98" spans="1:6" x14ac:dyDescent="0.25">
      <c r="A98" s="19"/>
      <c r="B98" s="19"/>
      <c r="C98" s="20"/>
      <c r="D98" s="20"/>
      <c r="E98" s="20"/>
    </row>
  </sheetData>
  <mergeCells count="2">
    <mergeCell ref="A5:N5"/>
    <mergeCell ref="A6: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Hillerup Jensen</dc:creator>
  <cp:lastModifiedBy>Maria Hillerup Jensen</cp:lastModifiedBy>
  <dcterms:created xsi:type="dcterms:W3CDTF">2026-02-09T13:42:39Z</dcterms:created>
  <dcterms:modified xsi:type="dcterms:W3CDTF">2026-03-10T10:20:55Z</dcterms:modified>
</cp:coreProperties>
</file>